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2D8A793B-5E03-41DD-B1BD-E080C98F49CE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7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7" i="1"/>
  <c r="B28" i="1"/>
  <c r="A28" i="1"/>
  <c r="B27" i="1"/>
  <c r="A27" i="1"/>
  <c r="B26" i="1"/>
  <c r="A26" i="1"/>
  <c r="B25" i="1"/>
  <c r="A25" i="1"/>
  <c r="B24" i="1"/>
  <c r="A24" i="1"/>
  <c r="B23" i="1"/>
  <c r="A23" i="1"/>
  <c r="A22" i="1"/>
  <c r="A21" i="1"/>
  <c r="A20" i="1"/>
  <c r="A19" i="1"/>
  <c r="B18" i="1"/>
  <c r="A18" i="1"/>
  <c r="A17" i="1"/>
  <c r="A16" i="1"/>
  <c r="B15" i="1"/>
  <c r="A15" i="1"/>
  <c r="B14" i="1"/>
  <c r="A14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</calcChain>
</file>

<file path=xl/sharedStrings.xml><?xml version="1.0" encoding="utf-8"?>
<sst xmlns="http://schemas.openxmlformats.org/spreadsheetml/2006/main" count="360" uniqueCount="304">
  <si>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</si>
  <si>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</si>
  <si>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</si>
  <si>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</si>
  <si>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</si>
  <si>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</si>
  <si>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</si>
  <si>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</si>
  <si>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</si>
  <si>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</si>
  <si>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</si>
  <si>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</si>
  <si>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</si>
  <si>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(구산동)종합자료실_2층</t>
  </si>
  <si>
    <t>우리학교</t>
  </si>
  <si>
    <t>키즈엠</t>
  </si>
  <si>
    <t>(3월 26일까지 신청자 우선 대출 )</t>
    <phoneticPr fontId="1" type="noConversion"/>
  </si>
  <si>
    <t>오월의봄</t>
  </si>
  <si>
    <t>문학동네</t>
  </si>
  <si>
    <t>최*주</t>
  </si>
  <si>
    <t>김*경</t>
  </si>
  <si>
    <t>자음과모음</t>
  </si>
  <si>
    <t>돌베개</t>
  </si>
  <si>
    <t>민음사</t>
  </si>
  <si>
    <t>문학과지성사</t>
  </si>
  <si>
    <t>포르체</t>
  </si>
  <si>
    <t>7차 희망도서 목록</t>
    <phoneticPr fontId="1" type="noConversion"/>
  </si>
  <si>
    <t>7차 신착도서 목록</t>
    <phoneticPr fontId="1" type="noConversion"/>
  </si>
  <si>
    <t>EG0000060480</t>
  </si>
  <si>
    <t>070.4-ㄱ782ㅈ</t>
  </si>
  <si>
    <t>자주 부끄럽고 가끔 행복했습니다 : 기자의 할 일, 저널리즘 에세이</t>
  </si>
  <si>
    <t>김성호 지음</t>
  </si>
  <si>
    <t>EG0000060478</t>
  </si>
  <si>
    <t>331.1-ㅇ784ㅇ</t>
  </si>
  <si>
    <t>우리는 왜 쉬지 못하는가 : 쉼이 있는 삶을 위하여</t>
  </si>
  <si>
    <t>이승원 지음</t>
  </si>
  <si>
    <t>EG0000060485</t>
  </si>
  <si>
    <t>331.544-ㅅ692ㅅ</t>
  </si>
  <si>
    <t>세상은 실제로 어떻게 돌아가는가 : 우리의 문명을 정확하게 이해하기 위한 과학적 접근</t>
  </si>
  <si>
    <t>바츨라프 스밀 지음 ; 강주헌 옮김</t>
  </si>
  <si>
    <t>김영사</t>
  </si>
  <si>
    <t>EG0000060477</t>
  </si>
  <si>
    <t>332.277-ㄱ997ㅇ</t>
  </si>
  <si>
    <t>에이징 솔로 : 혼자를 선택한 사람들은 어떻게 나이 드는가 = Aging solo</t>
  </si>
  <si>
    <t>김희경 지음</t>
  </si>
  <si>
    <t>동아시아</t>
  </si>
  <si>
    <t>EG0000060481</t>
  </si>
  <si>
    <t>340.1-ㅅ768ㄱ</t>
  </si>
  <si>
    <t>국가에 관한 질문들 : 정치철학의 역사</t>
  </si>
  <si>
    <t>기욤 시베르탱-블랑 지음 ; 이찬선 옮김</t>
  </si>
  <si>
    <t>EG0000060474</t>
  </si>
  <si>
    <t>453.76-ㅍ82ㄱ</t>
  </si>
  <si>
    <t>구름관찰자를 위한 가이드 : 신기하고 매혹적인 구름의 세계</t>
  </si>
  <si>
    <t>개빈 프레터피니 지음 ; 김성훈 옮김</t>
  </si>
  <si>
    <t>EG0000060486</t>
  </si>
  <si>
    <t>511.845-ㄹ212ㄱ</t>
  </si>
  <si>
    <t>고통의 비밀 : 통증에 관한 오해와 진실</t>
  </si>
  <si>
    <t>몬티 라이먼 지음 ; 박선영 옮김</t>
  </si>
  <si>
    <t>상상스퀘어</t>
  </si>
  <si>
    <t>EG0000060482</t>
  </si>
  <si>
    <t>650.4-ㄱ746ㅍ</t>
  </si>
  <si>
    <t>평온한 날 : 김보희 그림산문집</t>
  </si>
  <si>
    <t>김보희 지음</t>
  </si>
  <si>
    <t>마음산책</t>
  </si>
  <si>
    <t>EG0000060475</t>
  </si>
  <si>
    <t>658-ㅎ131ㅈ</t>
  </si>
  <si>
    <t>저공비행 : 또 다른 디자인 풍경</t>
  </si>
  <si>
    <t>하라 켄야 지음 ; 서하나 옮김</t>
  </si>
  <si>
    <t>안그라픽스</t>
  </si>
  <si>
    <t>EG0000060484</t>
  </si>
  <si>
    <t>660.4-ㅁ592ㅇ</t>
  </si>
  <si>
    <t>어느 미래에 당신이 없을 것이라고 : 목정원 사진산문</t>
  </si>
  <si>
    <t>목정원 지음</t>
  </si>
  <si>
    <t>아침달</t>
  </si>
  <si>
    <t>EG0000060490</t>
  </si>
  <si>
    <t>813.7-ㄱ877누</t>
  </si>
  <si>
    <t>누구도 울지 않는 밤 : 김이설 소설집</t>
  </si>
  <si>
    <t>김이설 지음</t>
  </si>
  <si>
    <t>EG0000060488</t>
  </si>
  <si>
    <t>813.7-ㄹ988ㅇ</t>
  </si>
  <si>
    <t>림 : 쿠쉬룩 : 2023년 봄</t>
  </si>
  <si>
    <t>열림원</t>
  </si>
  <si>
    <t>EG0000060487</t>
  </si>
  <si>
    <t>813.7-ㅂ662미</t>
  </si>
  <si>
    <t>미래과거시제 : 배명훈 소설</t>
  </si>
  <si>
    <t>배명훈 지음</t>
  </si>
  <si>
    <t>북하우스 퍼블리셔스</t>
  </si>
  <si>
    <t>EG0000060489</t>
  </si>
  <si>
    <t>813.7-ㅈ488ㄸ</t>
  </si>
  <si>
    <t>정지돈 지음</t>
  </si>
  <si>
    <t>작가정신</t>
  </si>
  <si>
    <t>EG0000060476</t>
  </si>
  <si>
    <t>823.7-ㅇ528ㄷ</t>
  </si>
  <si>
    <t>도둑 맞은 자전거 : 우밍이 장편소설</t>
  </si>
  <si>
    <t>우밍이 지음 ; 허유영 옮김</t>
  </si>
  <si>
    <t>비채:김영사</t>
  </si>
  <si>
    <t>EG0000060479</t>
  </si>
  <si>
    <t>848-ㄹ844ㅇ</t>
  </si>
  <si>
    <t>어슐러 K.르 귄의 말 : 상상의 세계를 쌓아 올리는 SF 거장의 글쓰기</t>
  </si>
  <si>
    <t>CG0000025766</t>
  </si>
  <si>
    <t>아199.4-ㄱ826ㅇ</t>
  </si>
  <si>
    <t>(어린이를 위한)웰씽킹 : 꿈을 현실로 만드는 원리</t>
  </si>
  <si>
    <t>김연희 글 ; 이길수 그림</t>
  </si>
  <si>
    <t>터닝페이지</t>
  </si>
  <si>
    <t>CG0000025764</t>
  </si>
  <si>
    <t>아408-ㄱ775ㅆ-1</t>
  </si>
  <si>
    <t>싸매고 탐험대. 1, 뫼비우숲의 숨겨진 비밀</t>
  </si>
  <si>
    <t>김성삼 지음 ; 김준식 그림</t>
  </si>
  <si>
    <t>파란정원</t>
  </si>
  <si>
    <t>CG0000025763</t>
  </si>
  <si>
    <t>아408-ㄱ775ㅆ-2</t>
  </si>
  <si>
    <t>싸매고 탐험대. 2, 마법 택시와 절대 퍼즐</t>
  </si>
  <si>
    <t>CG0000025769</t>
  </si>
  <si>
    <t>아408-ㄱ775ㅆ-3</t>
  </si>
  <si>
    <t>싸매고 탐험대. 3, 타임 퍼즐과 시간의 문</t>
  </si>
  <si>
    <t>김성삼 글 ; 김준식 그림</t>
  </si>
  <si>
    <t>CG0000025770</t>
  </si>
  <si>
    <t>아511-ㅈ468ㅇ-11</t>
  </si>
  <si>
    <t>(정재승의)인간 탐구 보고서. 11, 인간을 울고 웃게 만드는 스트레스</t>
  </si>
  <si>
    <t>정재은, 이고은 [공]글 ; 김현민 그림</t>
  </si>
  <si>
    <t>아울북:북이십일</t>
  </si>
  <si>
    <t>CG0000025778</t>
  </si>
  <si>
    <t>아714-ㅎ269아</t>
  </si>
  <si>
    <t>(읽으면서 바로 써먹는)어린이 맞춤법 행성</t>
  </si>
  <si>
    <t>한날 글·그림</t>
  </si>
  <si>
    <t>CG0000025777</t>
  </si>
  <si>
    <t>아808.9-웅546우-53</t>
  </si>
  <si>
    <t>축 졸업 송언초등학교</t>
  </si>
  <si>
    <t>송언 글 ; 유승하 그림</t>
  </si>
  <si>
    <t>웅진주니어</t>
  </si>
  <si>
    <t>CG0000025773</t>
  </si>
  <si>
    <t>아808.9-초292ㅁ-14</t>
  </si>
  <si>
    <t>멋지다 썩은 떡</t>
  </si>
  <si>
    <t>송언 글 ; 윤정주 그림</t>
  </si>
  <si>
    <t>CG0000025774</t>
  </si>
  <si>
    <t>아811.8-ㅇ977ㅋ</t>
  </si>
  <si>
    <t>코뿔소 모자 씌우기 : 임수현 동시집</t>
  </si>
  <si>
    <t>임수현 지음 ; 오윤화 그림</t>
  </si>
  <si>
    <t>CG0000025768</t>
  </si>
  <si>
    <t>아813.8-ㄱ853ㄷ-4</t>
  </si>
  <si>
    <t>(신기한 맛)도깨비 식당. 4</t>
  </si>
  <si>
    <t>김용세, 김병섭 [공]글 ; 센개 그림</t>
  </si>
  <si>
    <t>꿈터</t>
  </si>
  <si>
    <t>CG0000025771</t>
  </si>
  <si>
    <t>아813.8-ㅅ362ㅇ-1</t>
  </si>
  <si>
    <t>온 더 볼. 1, 혼성 축구부의 탄생</t>
  </si>
  <si>
    <t>성완 글 ; 돌만 그림</t>
  </si>
  <si>
    <t>다산어린이</t>
  </si>
  <si>
    <t>CG0000025776</t>
  </si>
  <si>
    <t>아813.8-ㅎ443ㅇ-2</t>
  </si>
  <si>
    <t>이리의 형제. 2, 달밤의 재판</t>
  </si>
  <si>
    <t>허교범 글 ; 산사 그림</t>
  </si>
  <si>
    <t>CG0000025775</t>
  </si>
  <si>
    <t>아813.8-ㅎ443ㅇ-3</t>
  </si>
  <si>
    <t>이리의 형제. 3, 성자들의 행진</t>
  </si>
  <si>
    <t>CG0000025765</t>
  </si>
  <si>
    <t>아843-ㄱ566ㄴ-12</t>
  </si>
  <si>
    <t>156층 나무 집</t>
  </si>
  <si>
    <t>앤디 그리피스 글 ; 테리 덴톤 그림 ; 신수진 옮김</t>
  </si>
  <si>
    <t>시공주니어</t>
  </si>
  <si>
    <t>CG0000025762</t>
  </si>
  <si>
    <t>유808.9-키956ㅍ-302</t>
  </si>
  <si>
    <t>고양이와 개의 자동차 경주</t>
  </si>
  <si>
    <t>마이크 야마다 글·그림 ; 이정은 옮김</t>
  </si>
  <si>
    <t>CG0000025767</t>
  </si>
  <si>
    <t>유808.9-키956ㅍ-303</t>
  </si>
  <si>
    <t>카우보이가 될 거야!</t>
  </si>
  <si>
    <t>아니타 베이스테르보스 글·그림 ; 권미자 옮김</t>
  </si>
  <si>
    <t>CG0000025772</t>
  </si>
  <si>
    <t>유833.8-ㅁ226ㅅ</t>
  </si>
  <si>
    <t>송송이와 흰 송송이</t>
  </si>
  <si>
    <t>마쓰오카 코우 글·그림 ; 황진희 옮김</t>
  </si>
  <si>
    <t>EG0000060494</t>
  </si>
  <si>
    <t>청183.3-ㅁ226ㅇ</t>
  </si>
  <si>
    <t>어느 날 내가 중독에 빠진다면 : 힘든 십 대를 위한 의존증 극복 수업</t>
  </si>
  <si>
    <t>마쓰모토 도시히코 지음 ; 김지윤 옮김</t>
  </si>
  <si>
    <t>EG0000060495</t>
  </si>
  <si>
    <t>청199.5-ㄱ573ㅇ</t>
  </si>
  <si>
    <t>아침에 나 혼자 일어나는 법 : 14살부터 시작하는 작은 습관의 힘</t>
  </si>
  <si>
    <t>케이트 글래딘 지음 ; 김인경 옮김</t>
  </si>
  <si>
    <t>뜨인돌출판사</t>
  </si>
  <si>
    <t>EG0000060497</t>
  </si>
  <si>
    <t>청331.5-ㄱ689ㅅ</t>
  </si>
  <si>
    <t>상징으로 보는 세상</t>
  </si>
  <si>
    <t>김낭예 지음</t>
  </si>
  <si>
    <t>창비교육</t>
  </si>
  <si>
    <t>EG0000060496</t>
  </si>
  <si>
    <t>청491.51-ㅁ522ㅇ</t>
  </si>
  <si>
    <t>이렇게나 똑똑한 동물들 : 과학으로 들여다본 동물들의 인지 능력</t>
  </si>
  <si>
    <t>탐:토토북</t>
  </si>
  <si>
    <t>EG0000060498</t>
  </si>
  <si>
    <t>청517.548-ㄱ782ㅂ</t>
  </si>
  <si>
    <t>비건을 묻는 십대에게 : 고기 대신 채소를 먹는 즐거움과 괴로움 사이에서 나누는 윤리적 대화</t>
  </si>
  <si>
    <t>김성한 글 ; 최진영 그림</t>
  </si>
  <si>
    <t>서해문집</t>
  </si>
  <si>
    <t>EG0000060493</t>
  </si>
  <si>
    <t>청813.7-ㅇ759ㄷ</t>
  </si>
  <si>
    <t>단지 커피일 뿐이야</t>
  </si>
  <si>
    <t>이선주 지음</t>
  </si>
  <si>
    <t>EG0000060492</t>
  </si>
  <si>
    <t>청843-ㅂ746상</t>
  </si>
  <si>
    <t>상어 이빨 소녀</t>
  </si>
  <si>
    <t>케리 버넬 지음 ; 김래경 옮김</t>
  </si>
  <si>
    <t>위니더북</t>
  </si>
  <si>
    <t>최*실</t>
  </si>
  <si>
    <t>박희봉 지음</t>
  </si>
  <si>
    <t>상상나무</t>
  </si>
  <si>
    <t>오*중</t>
  </si>
  <si>
    <t>한*혜</t>
  </si>
  <si>
    <t>김지호 지음</t>
  </si>
  <si>
    <t>김*은</t>
  </si>
  <si>
    <t>어크로스</t>
  </si>
  <si>
    <t>이*화</t>
  </si>
  <si>
    <t>호밀밭</t>
  </si>
  <si>
    <t>권*현</t>
  </si>
  <si>
    <t>마티</t>
  </si>
  <si>
    <t>이*재</t>
  </si>
  <si>
    <t>칠흑 같은 아침</t>
  </si>
  <si>
    <t>마르코폴로</t>
  </si>
  <si>
    <t>이*환</t>
  </si>
  <si>
    <t>클로브</t>
  </si>
  <si>
    <t>734-ㅇ322ㅇ</t>
  </si>
  <si>
    <t>유*희</t>
  </si>
  <si>
    <t>소서림 지음</t>
  </si>
  <si>
    <t>해피북스투유</t>
  </si>
  <si>
    <t>서*수</t>
  </si>
  <si>
    <t>정대건 [외]지음</t>
  </si>
  <si>
    <t>읻다</t>
  </si>
  <si>
    <t>이*진</t>
  </si>
  <si>
    <t>818-ㄱ988ㄴ</t>
  </si>
  <si>
    <t>김혜원 지음</t>
  </si>
  <si>
    <t>유영</t>
  </si>
  <si>
    <t>황*희</t>
  </si>
  <si>
    <t>818-ㅎ193ㅇ</t>
  </si>
  <si>
    <t>하정 지음</t>
  </si>
  <si>
    <t>좋은여름</t>
  </si>
  <si>
    <t>임*정</t>
  </si>
  <si>
    <t>리드비</t>
  </si>
  <si>
    <t>836-ㅁ176ㅅ</t>
  </si>
  <si>
    <t>북포레스트</t>
  </si>
  <si>
    <t>유*정</t>
  </si>
  <si>
    <t>843-ㅇ561버</t>
  </si>
  <si>
    <t>아작</t>
  </si>
  <si>
    <t>염*배</t>
  </si>
  <si>
    <t>848-ㅇ245ㅎ</t>
  </si>
  <si>
    <t>잔</t>
  </si>
  <si>
    <t>오*윤</t>
  </si>
  <si>
    <t>861-ㅍ82ㄹ</t>
  </si>
  <si>
    <t>래 모음집</t>
  </si>
  <si>
    <t>아카넷</t>
  </si>
  <si>
    <t>이담북스</t>
  </si>
  <si>
    <t>정*정</t>
  </si>
  <si>
    <t>김달님 글·그림</t>
  </si>
  <si>
    <t>므큐:한국학술정보</t>
  </si>
  <si>
    <t>이*무</t>
  </si>
  <si>
    <t>황준호 글·그림</t>
  </si>
  <si>
    <t>양기석 지음</t>
  </si>
  <si>
    <t>바오로딸</t>
  </si>
  <si>
    <t>김*옥</t>
  </si>
  <si>
    <t>스토리팜</t>
  </si>
  <si>
    <t>양*자</t>
  </si>
  <si>
    <t>푸코와 철학자들 : 동반자 또는 경쟁자와 함께 읽는 푸코</t>
  </si>
  <si>
    <t>신뢰의 진화 : 신뢰 사회로 가는 길 = The evolution of trust</t>
  </si>
  <si>
    <t>기죽지 마라 : 우리가 백기완이다!</t>
  </si>
  <si>
    <t>언어가 숨어 있는 세계 : 언어치료사가 쓴 말하기와 마음 쌓기의 기록</t>
  </si>
  <si>
    <t>과학이 사랑에 대해 말해줄 수 있는 모든 것 : 진화인류학자, 사랑의 스펙트럼을 탐구하다</t>
  </si>
  <si>
    <t>비거니즘 : 음식에서 윤리까지 식습관을 넘어선 비거니즘의 모든 것</t>
  </si>
  <si>
    <t>다른 방식으로 듣기 : 스트리밍과 노이즈캔슬링 시대에</t>
  </si>
  <si>
    <t>내 여름날의 록스타 : 여전히 가슴 뛰게 하는 음악들에 대하여</t>
  </si>
  <si>
    <t>환상서점 : 잠 못 이루는 밤 되시길 바랍니다</t>
  </si>
  <si>
    <t>혹시 MBTI가 어떻게 되세요?</t>
  </si>
  <si>
    <t>(지금 잘 살고 있나 싶을 때)나를 리뷰하는 법</t>
  </si>
  <si>
    <t>이상한 나라의 괜찮은 말들</t>
  </si>
  <si>
    <t>친애하는 숙녀 신사 여러분</t>
  </si>
  <si>
    <t>세계 방방곡곡 여행 일기 : 마스다 미리 에세이</t>
  </si>
  <si>
    <t>베스트 오브 코니 윌리스</t>
  </si>
  <si>
    <t>호모 이레알리스 : 비현실적 인간 : 시간 그리고 경험과 예술에 대한 고찰</t>
  </si>
  <si>
    <t>미래의 런던 아이코닉 런던 : 도시의 과거와 미래가 공존하는 런던의 오늘</t>
  </si>
  <si>
    <t>첫눈에 반하는 로맨스 웹툰 : [이론] : 이야기 발상부터 콘티까지 웹툰 스토리와 창작 노하우</t>
  </si>
  <si>
    <t>죽이는 호러 스릴러 웹툰 : [이론] : 이야깃거리 구하는 법부터 기괴한 공포 연출법까지</t>
  </si>
  <si>
    <t>기후는 변하는데 우리는 안 변하나요?</t>
  </si>
  <si>
    <t>작은 무민 가족과 큰 홍수 : 무민 골짜기, 시작하는 이야기</t>
  </si>
  <si>
    <t>(한국인이 좋아하는)한국의 명시 [큰글자책]</t>
    <phoneticPr fontId="1" type="noConversion"/>
  </si>
  <si>
    <t>김은주, 진태원 엮음</t>
  </si>
  <si>
    <t>백기완노나메기재단 엮음</t>
  </si>
  <si>
    <t>애나 마친 지음 ; 제효영 옮김</t>
  </si>
  <si>
    <t>에바 하이파 지로 지음 ; 장한라 옮김</t>
  </si>
  <si>
    <t>데이먼 크루코프스키 지음 ; 정은주 옮김</t>
  </si>
  <si>
    <t>브렛 앤더슨 지음 ; 이경준 옮김</t>
  </si>
  <si>
    <t>이승윤 ; 당민 지음</t>
  </si>
  <si>
    <t>惠谷容子, 飯嶋美知子 [공]저 ; 최민경 번역</t>
  </si>
  <si>
    <t>유즈키 아사코 지음 ; 이정민 옮김</t>
  </si>
  <si>
    <t>마스다 미리 지음 ; 이소담 옮김</t>
  </si>
  <si>
    <t>코니 윌리스 지음 ; 최세진, 김세경, 정준호 [공]옮김</t>
  </si>
  <si>
    <t>안드레 애치먼 지음 ; 정미나 옮김</t>
  </si>
  <si>
    <t>마리 드 프랑스 지음 ; 윤주옥 옮김</t>
  </si>
  <si>
    <t>성종민, 김규봉 [공]지음</t>
  </si>
  <si>
    <t>토베 얀손 글·그림 ; 이유진 옮김</t>
  </si>
  <si>
    <t>(짝꿍 단어로 익히는)일본어 VOCA</t>
    <phoneticPr fontId="1" type="noConversion"/>
  </si>
  <si>
    <t xml:space="preserve">김소월 [외]지음 </t>
    <phoneticPr fontId="1" type="noConversion"/>
  </si>
  <si>
    <t>땅거미 질 때 샌디에이고에서 로스앤젤레스로 운전하며 소형 디지털 녹음기에 구술한, 막연히 LA／
운전 시들이라고 생각하는 작품들의 모음 : 정지돈 연작소설집</t>
    <phoneticPr fontId="1" type="noConversion"/>
  </si>
  <si>
    <t>서윤빈 [공]지음</t>
    <phoneticPr fontId="1" type="noConversion"/>
  </si>
  <si>
    <t xml:space="preserve">세바스티앵 모로 글 ; 라일라 베나비드 그림 </t>
    <phoneticPr fontId="1" type="noConversion"/>
  </si>
  <si>
    <t>어슐러 K. 르 귄, 데이비드 네이먼 지음 ; 이수현 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</si>
</sst>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0"/>
  <sheetViews>
    <sheetView tabSelected="1" topLeftCell="B34" zoomScale="115" zoomScaleNormal="115" workbookViewId="0">
      <selection activeCell="F41" sqref="F41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82.75" style="1" customWidth="1"/>
    <col min="4" max="4" width="44.875" style="1" customWidth="1"/>
    <col min="5" max="5" width="18.5" style="1" customWidth="1"/>
    <col min="6" max="6" width="24.75" bestFit="1" customWidth="1"/>
  </cols>
  <sheetData>
    <row r="1" spans="1:6" ht="42.75" customHeight="1" x14ac:dyDescent="0.3">
      <c r="A1" s="14" t="s">
        <v>26</v>
      </c>
      <c r="B1" s="15"/>
      <c r="C1" s="15"/>
      <c r="D1" s="15"/>
      <c r="E1" s="15"/>
      <c r="F1" s="16"/>
    </row>
    <row r="2" spans="1:6" ht="15" customHeight="1" x14ac:dyDescent="0.3">
      <c r="A2" s="8" t="s">
        <v>16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tr">
        <f>"EG0000060468"</f>
        <v>EG0000060468</v>
      </c>
      <c r="B4" s="7" t="str">
        <f>"166.8-ㄱ873ㅍ"</f>
        <v>166.8-ㄱ873ㅍ</v>
      </c>
      <c r="C4" s="7" t="s">
        <v>261</v>
      </c>
      <c r="D4" s="7" t="s">
        <v>283</v>
      </c>
      <c r="E4" s="7" t="s">
        <v>23</v>
      </c>
      <c r="F4" s="7" t="s">
        <v>204</v>
      </c>
    </row>
    <row r="5" spans="1:6" s="5" customFormat="1" x14ac:dyDescent="0.3">
      <c r="A5" s="7" t="str">
        <f>"EG0000060457"</f>
        <v>EG0000060457</v>
      </c>
      <c r="B5" s="7" t="str">
        <f>"331.18-ㅂ592ㅅ"</f>
        <v>331.18-ㅂ592ㅅ</v>
      </c>
      <c r="C5" s="7" t="s">
        <v>262</v>
      </c>
      <c r="D5" s="7" t="s">
        <v>205</v>
      </c>
      <c r="E5" s="7" t="s">
        <v>206</v>
      </c>
      <c r="F5" s="7" t="s">
        <v>207</v>
      </c>
    </row>
    <row r="6" spans="1:6" s="5" customFormat="1" x14ac:dyDescent="0.3">
      <c r="A6" s="7" t="str">
        <f>"EG0000060456"</f>
        <v>EG0000060456</v>
      </c>
      <c r="B6" s="7" t="str">
        <f>"336.404-ㅂ688ㄱ"</f>
        <v>336.404-ㅂ688ㄱ</v>
      </c>
      <c r="C6" s="7" t="s">
        <v>263</v>
      </c>
      <c r="D6" s="7" t="s">
        <v>284</v>
      </c>
      <c r="E6" s="7" t="s">
        <v>22</v>
      </c>
      <c r="F6" s="7" t="s">
        <v>208</v>
      </c>
    </row>
    <row r="7" spans="1:6" s="5" customFormat="1" x14ac:dyDescent="0.3">
      <c r="A7" s="7" t="str">
        <f>"EG0000060464"</f>
        <v>EG0000060464</v>
      </c>
      <c r="B7" s="7" t="str">
        <f>"379.1304-ㄱ939ㅇ"</f>
        <v>379.1304-ㄱ939ㅇ</v>
      </c>
      <c r="C7" s="7" t="s">
        <v>264</v>
      </c>
      <c r="D7" s="7" t="s">
        <v>209</v>
      </c>
      <c r="E7" s="7" t="str">
        <f>"한겨레출판"</f>
        <v>한겨레출판</v>
      </c>
      <c r="F7" s="7" t="s">
        <v>210</v>
      </c>
    </row>
    <row r="8" spans="1:6" s="5" customFormat="1" x14ac:dyDescent="0.3">
      <c r="A8" s="7" t="str">
        <f>"EG0000060462"</f>
        <v>EG0000060462</v>
      </c>
      <c r="B8" s="7" t="str">
        <f>"471.2-ㅁ318ㄱ"</f>
        <v>471.2-ㅁ318ㄱ</v>
      </c>
      <c r="C8" s="7" t="s">
        <v>265</v>
      </c>
      <c r="D8" s="7" t="s">
        <v>285</v>
      </c>
      <c r="E8" s="7" t="s">
        <v>211</v>
      </c>
      <c r="F8" s="7" t="s">
        <v>212</v>
      </c>
    </row>
    <row r="9" spans="1:6" s="5" customFormat="1" x14ac:dyDescent="0.3">
      <c r="A9" s="7" t="str">
        <f>"EG0000060459"</f>
        <v>EG0000060459</v>
      </c>
      <c r="B9" s="7" t="str">
        <f>"517.548-ㅈ914ㅂ"</f>
        <v>517.548-ㅈ914ㅂ</v>
      </c>
      <c r="C9" s="7" t="s">
        <v>266</v>
      </c>
      <c r="D9" s="7" t="s">
        <v>286</v>
      </c>
      <c r="E9" s="7" t="s">
        <v>213</v>
      </c>
      <c r="F9" s="7" t="s">
        <v>214</v>
      </c>
    </row>
    <row r="10" spans="1:6" s="5" customFormat="1" x14ac:dyDescent="0.3">
      <c r="A10" s="7" t="str">
        <f>"EG0000060455"</f>
        <v>EG0000060455</v>
      </c>
      <c r="B10" s="7" t="str">
        <f>"670.4-ㅋ826ㄷ"</f>
        <v>670.4-ㅋ826ㄷ</v>
      </c>
      <c r="C10" s="7" t="s">
        <v>267</v>
      </c>
      <c r="D10" s="7" t="s">
        <v>287</v>
      </c>
      <c r="E10" s="7" t="s">
        <v>215</v>
      </c>
      <c r="F10" s="7" t="s">
        <v>216</v>
      </c>
    </row>
    <row r="11" spans="1:6" s="5" customFormat="1" x14ac:dyDescent="0.3">
      <c r="A11" s="7" t="str">
        <f>"EG0000060465"</f>
        <v>EG0000060465</v>
      </c>
      <c r="B11" s="7" t="str">
        <f>"673.53099-ㅇ246ㅊ"</f>
        <v>673.53099-ㅇ246ㅊ</v>
      </c>
      <c r="C11" s="7" t="s">
        <v>217</v>
      </c>
      <c r="D11" s="7" t="s">
        <v>288</v>
      </c>
      <c r="E11" s="7" t="s">
        <v>218</v>
      </c>
      <c r="F11" s="7" t="s">
        <v>219</v>
      </c>
    </row>
    <row r="12" spans="1:6" s="5" customFormat="1" x14ac:dyDescent="0.3">
      <c r="A12" s="7" t="str">
        <f>"EG0000060472"</f>
        <v>EG0000060472</v>
      </c>
      <c r="B12" s="7" t="str">
        <f>"673.53-ㅇ784ㄴ"</f>
        <v>673.53-ㅇ784ㄴ</v>
      </c>
      <c r="C12" s="7" t="s">
        <v>268</v>
      </c>
      <c r="D12" s="7" t="s">
        <v>289</v>
      </c>
      <c r="E12" s="7" t="s">
        <v>220</v>
      </c>
      <c r="F12" s="7" t="s">
        <v>219</v>
      </c>
    </row>
    <row r="13" spans="1:6" s="5" customFormat="1" x14ac:dyDescent="0.3">
      <c r="A13" s="7" t="str">
        <f>"EG0000060473"</f>
        <v>EG0000060473</v>
      </c>
      <c r="B13" s="7" t="s">
        <v>221</v>
      </c>
      <c r="C13" s="7" t="s">
        <v>298</v>
      </c>
      <c r="D13" s="7" t="s">
        <v>290</v>
      </c>
      <c r="E13" s="7" t="str">
        <f>"시사일본어사"</f>
        <v>시사일본어사</v>
      </c>
      <c r="F13" s="7" t="s">
        <v>222</v>
      </c>
    </row>
    <row r="14" spans="1:6" s="5" customFormat="1" x14ac:dyDescent="0.3">
      <c r="A14" s="7" t="str">
        <f>"EG0000060467"</f>
        <v>EG0000060467</v>
      </c>
      <c r="B14" s="7" t="str">
        <f>"813.7-ㅅ422ㅎ"</f>
        <v>813.7-ㅅ422ㅎ</v>
      </c>
      <c r="C14" s="7" t="s">
        <v>269</v>
      </c>
      <c r="D14" s="7" t="s">
        <v>223</v>
      </c>
      <c r="E14" s="7" t="s">
        <v>224</v>
      </c>
      <c r="F14" s="7" t="s">
        <v>225</v>
      </c>
    </row>
    <row r="15" spans="1:6" s="5" customFormat="1" x14ac:dyDescent="0.3">
      <c r="A15" s="7" t="str">
        <f>"EG0000060454"</f>
        <v>EG0000060454</v>
      </c>
      <c r="B15" s="7" t="str">
        <f>"813.7-ㅎ591ㅇ"</f>
        <v>813.7-ㅎ591ㅇ</v>
      </c>
      <c r="C15" s="7" t="s">
        <v>270</v>
      </c>
      <c r="D15" s="7" t="s">
        <v>226</v>
      </c>
      <c r="E15" s="7" t="s">
        <v>227</v>
      </c>
      <c r="F15" s="7" t="s">
        <v>228</v>
      </c>
    </row>
    <row r="16" spans="1:6" s="5" customFormat="1" x14ac:dyDescent="0.3">
      <c r="A16" s="7" t="str">
        <f>"EG0000060460"</f>
        <v>EG0000060460</v>
      </c>
      <c r="B16" s="7" t="s">
        <v>229</v>
      </c>
      <c r="C16" s="7" t="s">
        <v>271</v>
      </c>
      <c r="D16" s="7" t="s">
        <v>230</v>
      </c>
      <c r="E16" s="7" t="s">
        <v>231</v>
      </c>
      <c r="F16" s="7" t="s">
        <v>232</v>
      </c>
    </row>
    <row r="17" spans="1:6" s="5" customFormat="1" x14ac:dyDescent="0.3">
      <c r="A17" s="7" t="str">
        <f>"EG0000060463"</f>
        <v>EG0000060463</v>
      </c>
      <c r="B17" s="7" t="s">
        <v>233</v>
      </c>
      <c r="C17" s="7" t="s">
        <v>272</v>
      </c>
      <c r="D17" s="7" t="s">
        <v>234</v>
      </c>
      <c r="E17" s="7" t="s">
        <v>235</v>
      </c>
      <c r="F17" s="7" t="s">
        <v>236</v>
      </c>
    </row>
    <row r="18" spans="1:6" s="5" customFormat="1" x14ac:dyDescent="0.3">
      <c r="A18" s="7" t="str">
        <f>"EG0000060469"</f>
        <v>EG0000060469</v>
      </c>
      <c r="B18" s="7" t="str">
        <f>"833.6-ㅇ597ㅊ"</f>
        <v>833.6-ㅇ597ㅊ</v>
      </c>
      <c r="C18" s="7" t="s">
        <v>273</v>
      </c>
      <c r="D18" s="7" t="s">
        <v>291</v>
      </c>
      <c r="E18" s="7" t="s">
        <v>237</v>
      </c>
      <c r="F18" s="7" t="s">
        <v>228</v>
      </c>
    </row>
    <row r="19" spans="1:6" s="5" customFormat="1" x14ac:dyDescent="0.3">
      <c r="A19" s="7" t="str">
        <f>"EG0000060470"</f>
        <v>EG0000060470</v>
      </c>
      <c r="B19" s="7" t="s">
        <v>238</v>
      </c>
      <c r="C19" s="7" t="s">
        <v>274</v>
      </c>
      <c r="D19" s="7" t="s">
        <v>292</v>
      </c>
      <c r="E19" s="7" t="s">
        <v>239</v>
      </c>
      <c r="F19" s="7" t="s">
        <v>240</v>
      </c>
    </row>
    <row r="20" spans="1:6" s="5" customFormat="1" x14ac:dyDescent="0.3">
      <c r="A20" s="7" t="str">
        <f>"EG0000060461"</f>
        <v>EG0000060461</v>
      </c>
      <c r="B20" s="7" t="s">
        <v>241</v>
      </c>
      <c r="C20" s="7" t="s">
        <v>275</v>
      </c>
      <c r="D20" s="7" t="s">
        <v>293</v>
      </c>
      <c r="E20" s="7" t="s">
        <v>242</v>
      </c>
      <c r="F20" s="7" t="s">
        <v>243</v>
      </c>
    </row>
    <row r="21" spans="1:6" s="5" customFormat="1" x14ac:dyDescent="0.3">
      <c r="A21" s="7" t="str">
        <f>"EG0000060466"</f>
        <v>EG0000060466</v>
      </c>
      <c r="B21" s="7" t="s">
        <v>244</v>
      </c>
      <c r="C21" s="7" t="s">
        <v>276</v>
      </c>
      <c r="D21" s="7" t="s">
        <v>294</v>
      </c>
      <c r="E21" s="7" t="s">
        <v>245</v>
      </c>
      <c r="F21" s="7" t="s">
        <v>246</v>
      </c>
    </row>
    <row r="22" spans="1:6" s="5" customFormat="1" x14ac:dyDescent="0.3">
      <c r="A22" s="7" t="str">
        <f>"EG0000060458"</f>
        <v>EG0000060458</v>
      </c>
      <c r="B22" s="7" t="s">
        <v>247</v>
      </c>
      <c r="C22" s="7" t="s">
        <v>248</v>
      </c>
      <c r="D22" s="7" t="s">
        <v>295</v>
      </c>
      <c r="E22" s="7" t="s">
        <v>249</v>
      </c>
      <c r="F22" s="7" t="s">
        <v>20</v>
      </c>
    </row>
    <row r="23" spans="1:6" s="5" customFormat="1" x14ac:dyDescent="0.3">
      <c r="A23" s="7" t="str">
        <f>"EG0000060452"</f>
        <v>EG0000060452</v>
      </c>
      <c r="B23" s="7" t="str">
        <f>"982.402-ㅅ368ㅁ"</f>
        <v>982.402-ㅅ368ㅁ</v>
      </c>
      <c r="C23" s="7" t="s">
        <v>277</v>
      </c>
      <c r="D23" s="7" t="s">
        <v>296</v>
      </c>
      <c r="E23" s="7" t="s">
        <v>250</v>
      </c>
      <c r="F23" s="7" t="s">
        <v>251</v>
      </c>
    </row>
    <row r="24" spans="1:6" s="5" customFormat="1" x14ac:dyDescent="0.3">
      <c r="A24" s="7" t="str">
        <f>"EG0000060500"</f>
        <v>EG0000060500</v>
      </c>
      <c r="B24" s="7" t="str">
        <f>"만657-ㄱ692ㅊ"</f>
        <v>만657-ㄱ692ㅊ</v>
      </c>
      <c r="C24" s="7" t="s">
        <v>278</v>
      </c>
      <c r="D24" s="7" t="s">
        <v>252</v>
      </c>
      <c r="E24" s="7" t="s">
        <v>253</v>
      </c>
      <c r="F24" s="7" t="s">
        <v>254</v>
      </c>
    </row>
    <row r="25" spans="1:6" s="5" customFormat="1" x14ac:dyDescent="0.3">
      <c r="A25" s="7" t="str">
        <f>"EG0000060499"</f>
        <v>EG0000060499</v>
      </c>
      <c r="B25" s="7" t="str">
        <f>"만657-ㅎ791ㅈ"</f>
        <v>만657-ㅎ791ㅈ</v>
      </c>
      <c r="C25" s="7" t="s">
        <v>279</v>
      </c>
      <c r="D25" s="7" t="s">
        <v>255</v>
      </c>
      <c r="E25" s="7" t="s">
        <v>253</v>
      </c>
      <c r="F25" s="7" t="s">
        <v>254</v>
      </c>
    </row>
    <row r="26" spans="1:6" s="5" customFormat="1" x14ac:dyDescent="0.3">
      <c r="A26" s="7" t="str">
        <f>"EG0000060471"</f>
        <v>EG0000060471</v>
      </c>
      <c r="B26" s="7" t="str">
        <f>"청539.9-ㅇ283ㄱ"</f>
        <v>청539.9-ㅇ283ㄱ</v>
      </c>
      <c r="C26" s="7" t="s">
        <v>280</v>
      </c>
      <c r="D26" s="7" t="s">
        <v>256</v>
      </c>
      <c r="E26" s="7" t="s">
        <v>257</v>
      </c>
      <c r="F26" s="7" t="s">
        <v>258</v>
      </c>
    </row>
    <row r="27" spans="1:6" s="5" customFormat="1" x14ac:dyDescent="0.3">
      <c r="A27" s="7" t="str">
        <f>"EG0000060491"</f>
        <v>EG0000060491</v>
      </c>
      <c r="B27" s="7" t="str">
        <f>"청859.7-ㅇ279ㅁ-0"</f>
        <v>청859.7-ㅇ279ㅁ-0</v>
      </c>
      <c r="C27" s="7" t="s">
        <v>281</v>
      </c>
      <c r="D27" s="7" t="s">
        <v>297</v>
      </c>
      <c r="E27" s="7" t="s">
        <v>90</v>
      </c>
      <c r="F27" s="7" t="s">
        <v>19</v>
      </c>
    </row>
    <row r="28" spans="1:6" s="5" customFormat="1" x14ac:dyDescent="0.3">
      <c r="A28" s="7" t="str">
        <f>"EG0000060453"</f>
        <v>EG0000060453</v>
      </c>
      <c r="B28" s="7" t="str">
        <f>"큰글자 811.6-ㅎ255ㅅ"</f>
        <v>큰글자 811.6-ㅎ255ㅅ</v>
      </c>
      <c r="C28" s="7" t="s">
        <v>282</v>
      </c>
      <c r="D28" s="7" t="s">
        <v>299</v>
      </c>
      <c r="E28" s="7" t="s">
        <v>259</v>
      </c>
      <c r="F28" s="7" t="s">
        <v>260</v>
      </c>
    </row>
    <row r="29" spans="1:6" s="4" customFormat="1" ht="48" customHeight="1" x14ac:dyDescent="0.3">
      <c r="A29" s="11" t="s">
        <v>27</v>
      </c>
      <c r="B29" s="12"/>
      <c r="C29" s="12"/>
      <c r="D29" s="12"/>
      <c r="E29" s="12"/>
      <c r="F29" s="13"/>
    </row>
    <row r="30" spans="1:6" s="2" customFormat="1" ht="22.5" customHeight="1" x14ac:dyDescent="0.3">
      <c r="A30" s="3" t="s">
        <v>0</v>
      </c>
      <c r="B30" s="3" t="s">
        <v>1</v>
      </c>
      <c r="C30" s="3" t="s">
        <v>2</v>
      </c>
      <c r="D30" s="3" t="s">
        <v>4</v>
      </c>
      <c r="E30" s="3" t="s">
        <v>3</v>
      </c>
      <c r="F30" s="3" t="s">
        <v>11</v>
      </c>
    </row>
    <row r="31" spans="1:6" s="4" customFormat="1" x14ac:dyDescent="0.3">
      <c r="A31" s="6" t="s">
        <v>28</v>
      </c>
      <c r="B31" s="6" t="s">
        <v>29</v>
      </c>
      <c r="C31" s="6" t="s">
        <v>30</v>
      </c>
      <c r="D31" s="6" t="s">
        <v>31</v>
      </c>
      <c r="E31" s="6" t="s">
        <v>25</v>
      </c>
      <c r="F31" s="6" t="s">
        <v>9</v>
      </c>
    </row>
    <row r="32" spans="1:6" s="4" customFormat="1" x14ac:dyDescent="0.3">
      <c r="A32" s="6" t="s">
        <v>32</v>
      </c>
      <c r="B32" s="6" t="s">
        <v>33</v>
      </c>
      <c r="C32" s="6" t="s">
        <v>34</v>
      </c>
      <c r="D32" s="6" t="s">
        <v>35</v>
      </c>
      <c r="E32" s="6" t="s">
        <v>22</v>
      </c>
      <c r="F32" s="6" t="s">
        <v>13</v>
      </c>
    </row>
    <row r="33" spans="1:6" s="4" customFormat="1" x14ac:dyDescent="0.3">
      <c r="A33" s="6" t="s">
        <v>36</v>
      </c>
      <c r="B33" s="6" t="s">
        <v>37</v>
      </c>
      <c r="C33" s="6" t="s">
        <v>38</v>
      </c>
      <c r="D33" s="6" t="s">
        <v>39</v>
      </c>
      <c r="E33" s="6" t="s">
        <v>40</v>
      </c>
      <c r="F33" s="6" t="s">
        <v>13</v>
      </c>
    </row>
    <row r="34" spans="1:6" s="4" customFormat="1" x14ac:dyDescent="0.3">
      <c r="A34" s="6" t="s">
        <v>41</v>
      </c>
      <c r="B34" s="6" t="s">
        <v>42</v>
      </c>
      <c r="C34" s="6" t="s">
        <v>43</v>
      </c>
      <c r="D34" s="6" t="s">
        <v>44</v>
      </c>
      <c r="E34" s="6" t="s">
        <v>45</v>
      </c>
      <c r="F34" s="6" t="s">
        <v>13</v>
      </c>
    </row>
    <row r="35" spans="1:6" s="4" customFormat="1" x14ac:dyDescent="0.3">
      <c r="A35" s="6" t="s">
        <v>46</v>
      </c>
      <c r="B35" s="6" t="s">
        <v>47</v>
      </c>
      <c r="C35" s="6" t="s">
        <v>48</v>
      </c>
      <c r="D35" s="6" t="s">
        <v>49</v>
      </c>
      <c r="E35" s="6" t="s">
        <v>17</v>
      </c>
      <c r="F35" s="6" t="s">
        <v>13</v>
      </c>
    </row>
    <row r="36" spans="1:6" s="4" customFormat="1" x14ac:dyDescent="0.3">
      <c r="A36" s="6" t="s">
        <v>50</v>
      </c>
      <c r="B36" s="6" t="s">
        <v>51</v>
      </c>
      <c r="C36" s="6" t="s">
        <v>52</v>
      </c>
      <c r="D36" s="6" t="s">
        <v>53</v>
      </c>
      <c r="E36" s="6" t="s">
        <v>40</v>
      </c>
      <c r="F36" s="6" t="s">
        <v>8</v>
      </c>
    </row>
    <row r="37" spans="1:6" s="4" customFormat="1" x14ac:dyDescent="0.3">
      <c r="A37" s="6" t="s">
        <v>54</v>
      </c>
      <c r="B37" s="6" t="s">
        <v>55</v>
      </c>
      <c r="C37" s="6" t="s">
        <v>56</v>
      </c>
      <c r="D37" s="6" t="s">
        <v>57</v>
      </c>
      <c r="E37" s="6" t="s">
        <v>58</v>
      </c>
      <c r="F37" s="6" t="s">
        <v>8</v>
      </c>
    </row>
    <row r="38" spans="1:6" s="4" customFormat="1" x14ac:dyDescent="0.3">
      <c r="A38" s="6" t="s">
        <v>59</v>
      </c>
      <c r="B38" s="6" t="s">
        <v>60</v>
      </c>
      <c r="C38" s="6" t="s">
        <v>61</v>
      </c>
      <c r="D38" s="6" t="s">
        <v>62</v>
      </c>
      <c r="E38" s="6" t="s">
        <v>63</v>
      </c>
      <c r="F38" s="6" t="s">
        <v>8</v>
      </c>
    </row>
    <row r="39" spans="1:6" s="4" customFormat="1" x14ac:dyDescent="0.3">
      <c r="A39" s="6" t="s">
        <v>64</v>
      </c>
      <c r="B39" s="6" t="s">
        <v>65</v>
      </c>
      <c r="C39" s="6" t="s">
        <v>66</v>
      </c>
      <c r="D39" s="6" t="s">
        <v>67</v>
      </c>
      <c r="E39" s="6" t="s">
        <v>68</v>
      </c>
      <c r="F39" s="6" t="s">
        <v>8</v>
      </c>
    </row>
    <row r="40" spans="1:6" s="4" customFormat="1" x14ac:dyDescent="0.3">
      <c r="A40" s="6" t="s">
        <v>69</v>
      </c>
      <c r="B40" s="6" t="s">
        <v>70</v>
      </c>
      <c r="C40" s="6" t="s">
        <v>71</v>
      </c>
      <c r="D40" s="6" t="s">
        <v>72</v>
      </c>
      <c r="E40" s="6" t="s">
        <v>73</v>
      </c>
      <c r="F40" s="6" t="s">
        <v>8</v>
      </c>
    </row>
    <row r="41" spans="1:6" s="4" customFormat="1" x14ac:dyDescent="0.3">
      <c r="A41" s="6" t="s">
        <v>74</v>
      </c>
      <c r="B41" s="6" t="s">
        <v>75</v>
      </c>
      <c r="C41" s="6" t="s">
        <v>76</v>
      </c>
      <c r="D41" s="6" t="s">
        <v>77</v>
      </c>
      <c r="E41" s="6" t="s">
        <v>24</v>
      </c>
      <c r="F41" s="6" t="s">
        <v>7</v>
      </c>
    </row>
    <row r="42" spans="1:6" s="4" customFormat="1" x14ac:dyDescent="0.3">
      <c r="A42" s="6" t="s">
        <v>78</v>
      </c>
      <c r="B42" s="6" t="s">
        <v>79</v>
      </c>
      <c r="C42" s="6" t="s">
        <v>80</v>
      </c>
      <c r="D42" s="6" t="s">
        <v>301</v>
      </c>
      <c r="E42" s="6" t="s">
        <v>81</v>
      </c>
      <c r="F42" s="6" t="s">
        <v>7</v>
      </c>
    </row>
    <row r="43" spans="1:6" s="4" customFormat="1" x14ac:dyDescent="0.3">
      <c r="A43" s="6" t="s">
        <v>82</v>
      </c>
      <c r="B43" s="6" t="s">
        <v>83</v>
      </c>
      <c r="C43" s="6" t="s">
        <v>84</v>
      </c>
      <c r="D43" s="6" t="s">
        <v>85</v>
      </c>
      <c r="E43" s="6" t="s">
        <v>86</v>
      </c>
      <c r="F43" s="6" t="s">
        <v>7</v>
      </c>
    </row>
    <row r="44" spans="1:6" s="4" customFormat="1" ht="36" customHeight="1" x14ac:dyDescent="0.3">
      <c r="A44" s="6" t="s">
        <v>87</v>
      </c>
      <c r="B44" s="6" t="s">
        <v>88</v>
      </c>
      <c r="C44" s="17" t="s">
        <v>300</v>
      </c>
      <c r="D44" s="6" t="s">
        <v>89</v>
      </c>
      <c r="E44" s="6" t="s">
        <v>90</v>
      </c>
      <c r="F44" s="6" t="s">
        <v>7</v>
      </c>
    </row>
    <row r="45" spans="1:6" s="4" customFormat="1" x14ac:dyDescent="0.3">
      <c r="A45" s="6" t="s">
        <v>91</v>
      </c>
      <c r="B45" s="6" t="s">
        <v>92</v>
      </c>
      <c r="C45" s="6" t="s">
        <v>93</v>
      </c>
      <c r="D45" s="6" t="s">
        <v>94</v>
      </c>
      <c r="E45" s="6" t="s">
        <v>95</v>
      </c>
      <c r="F45" s="6" t="s">
        <v>7</v>
      </c>
    </row>
    <row r="46" spans="1:6" s="4" customFormat="1" x14ac:dyDescent="0.3">
      <c r="A46" s="6" t="s">
        <v>96</v>
      </c>
      <c r="B46" s="6" t="s">
        <v>97</v>
      </c>
      <c r="C46" s="6" t="s">
        <v>98</v>
      </c>
      <c r="D46" s="6" t="s">
        <v>303</v>
      </c>
      <c r="E46" s="6" t="s">
        <v>63</v>
      </c>
      <c r="F46" s="6" t="s">
        <v>7</v>
      </c>
    </row>
    <row r="47" spans="1:6" s="4" customFormat="1" x14ac:dyDescent="0.3">
      <c r="A47" s="6" t="s">
        <v>99</v>
      </c>
      <c r="B47" s="6" t="s">
        <v>100</v>
      </c>
      <c r="C47" s="6" t="s">
        <v>101</v>
      </c>
      <c r="D47" s="6" t="s">
        <v>102</v>
      </c>
      <c r="E47" s="6" t="s">
        <v>103</v>
      </c>
      <c r="F47" s="6" t="s">
        <v>6</v>
      </c>
    </row>
    <row r="48" spans="1:6" s="4" customFormat="1" x14ac:dyDescent="0.3">
      <c r="A48" s="6" t="s">
        <v>104</v>
      </c>
      <c r="B48" s="6" t="s">
        <v>105</v>
      </c>
      <c r="C48" s="6" t="s">
        <v>106</v>
      </c>
      <c r="D48" s="6" t="s">
        <v>107</v>
      </c>
      <c r="E48" s="6" t="s">
        <v>108</v>
      </c>
      <c r="F48" s="6" t="s">
        <v>6</v>
      </c>
    </row>
    <row r="49" spans="1:6" s="4" customFormat="1" x14ac:dyDescent="0.3">
      <c r="A49" s="6" t="s">
        <v>109</v>
      </c>
      <c r="B49" s="6" t="s">
        <v>110</v>
      </c>
      <c r="C49" s="6" t="s">
        <v>111</v>
      </c>
      <c r="D49" s="6" t="s">
        <v>107</v>
      </c>
      <c r="E49" s="6" t="s">
        <v>108</v>
      </c>
      <c r="F49" s="6" t="s">
        <v>6</v>
      </c>
    </row>
    <row r="50" spans="1:6" s="4" customFormat="1" x14ac:dyDescent="0.3">
      <c r="A50" s="6" t="s">
        <v>112</v>
      </c>
      <c r="B50" s="6" t="s">
        <v>113</v>
      </c>
      <c r="C50" s="6" t="s">
        <v>114</v>
      </c>
      <c r="D50" s="6" t="s">
        <v>115</v>
      </c>
      <c r="E50" s="6" t="s">
        <v>108</v>
      </c>
      <c r="F50" s="6" t="s">
        <v>6</v>
      </c>
    </row>
    <row r="51" spans="1:6" s="4" customFormat="1" x14ac:dyDescent="0.3">
      <c r="A51" s="6" t="s">
        <v>116</v>
      </c>
      <c r="B51" s="6" t="s">
        <v>117</v>
      </c>
      <c r="C51" s="6" t="s">
        <v>118</v>
      </c>
      <c r="D51" s="6" t="s">
        <v>119</v>
      </c>
      <c r="E51" s="6" t="s">
        <v>120</v>
      </c>
      <c r="F51" s="6" t="s">
        <v>6</v>
      </c>
    </row>
    <row r="52" spans="1:6" s="4" customFormat="1" x14ac:dyDescent="0.3">
      <c r="A52" s="6" t="s">
        <v>121</v>
      </c>
      <c r="B52" s="6" t="s">
        <v>122</v>
      </c>
      <c r="C52" s="6" t="s">
        <v>123</v>
      </c>
      <c r="D52" s="6" t="s">
        <v>124</v>
      </c>
      <c r="E52" s="6" t="s">
        <v>108</v>
      </c>
      <c r="F52" s="6" t="s">
        <v>6</v>
      </c>
    </row>
    <row r="53" spans="1:6" s="4" customFormat="1" x14ac:dyDescent="0.3">
      <c r="A53" s="6" t="s">
        <v>125</v>
      </c>
      <c r="B53" s="6" t="s">
        <v>126</v>
      </c>
      <c r="C53" s="6" t="s">
        <v>127</v>
      </c>
      <c r="D53" s="6" t="s">
        <v>128</v>
      </c>
      <c r="E53" s="6" t="s">
        <v>129</v>
      </c>
      <c r="F53" s="6" t="s">
        <v>6</v>
      </c>
    </row>
    <row r="54" spans="1:6" s="4" customFormat="1" x14ac:dyDescent="0.3">
      <c r="A54" s="6" t="s">
        <v>130</v>
      </c>
      <c r="B54" s="6" t="s">
        <v>131</v>
      </c>
      <c r="C54" s="6" t="s">
        <v>132</v>
      </c>
      <c r="D54" s="6" t="s">
        <v>133</v>
      </c>
      <c r="E54" s="6" t="s">
        <v>18</v>
      </c>
      <c r="F54" s="6" t="s">
        <v>6</v>
      </c>
    </row>
    <row r="55" spans="1:6" s="4" customFormat="1" x14ac:dyDescent="0.3">
      <c r="A55" s="6" t="s">
        <v>134</v>
      </c>
      <c r="B55" s="6" t="s">
        <v>135</v>
      </c>
      <c r="C55" s="6" t="s">
        <v>136</v>
      </c>
      <c r="D55" s="6" t="s">
        <v>137</v>
      </c>
      <c r="E55" s="6" t="s">
        <v>12</v>
      </c>
      <c r="F55" s="6" t="s">
        <v>6</v>
      </c>
    </row>
    <row r="56" spans="1:6" s="4" customFormat="1" x14ac:dyDescent="0.3">
      <c r="A56" s="6" t="s">
        <v>138</v>
      </c>
      <c r="B56" s="6" t="s">
        <v>139</v>
      </c>
      <c r="C56" s="6" t="s">
        <v>140</v>
      </c>
      <c r="D56" s="6" t="s">
        <v>141</v>
      </c>
      <c r="E56" s="6" t="s">
        <v>142</v>
      </c>
      <c r="F56" s="6" t="s">
        <v>6</v>
      </c>
    </row>
    <row r="57" spans="1:6" s="4" customFormat="1" x14ac:dyDescent="0.3">
      <c r="A57" s="6" t="s">
        <v>143</v>
      </c>
      <c r="B57" s="6" t="s">
        <v>144</v>
      </c>
      <c r="C57" s="6" t="s">
        <v>145</v>
      </c>
      <c r="D57" s="6" t="s">
        <v>146</v>
      </c>
      <c r="E57" s="6" t="s">
        <v>147</v>
      </c>
      <c r="F57" s="6" t="s">
        <v>6</v>
      </c>
    </row>
    <row r="58" spans="1:6" s="4" customFormat="1" x14ac:dyDescent="0.3">
      <c r="A58" s="6" t="s">
        <v>148</v>
      </c>
      <c r="B58" s="6" t="s">
        <v>149</v>
      </c>
      <c r="C58" s="6" t="s">
        <v>150</v>
      </c>
      <c r="D58" s="6" t="s">
        <v>151</v>
      </c>
      <c r="E58" s="6" t="s">
        <v>12</v>
      </c>
      <c r="F58" s="6" t="s">
        <v>6</v>
      </c>
    </row>
    <row r="59" spans="1:6" s="4" customFormat="1" x14ac:dyDescent="0.3">
      <c r="A59" s="6" t="s">
        <v>152</v>
      </c>
      <c r="B59" s="6" t="s">
        <v>153</v>
      </c>
      <c r="C59" s="6" t="s">
        <v>154</v>
      </c>
      <c r="D59" s="6" t="s">
        <v>151</v>
      </c>
      <c r="E59" s="6" t="s">
        <v>12</v>
      </c>
      <c r="F59" s="6" t="s">
        <v>6</v>
      </c>
    </row>
    <row r="60" spans="1:6" s="4" customFormat="1" x14ac:dyDescent="0.3">
      <c r="A60" s="6" t="s">
        <v>155</v>
      </c>
      <c r="B60" s="6" t="s">
        <v>156</v>
      </c>
      <c r="C60" s="6" t="s">
        <v>157</v>
      </c>
      <c r="D60" s="6" t="s">
        <v>158</v>
      </c>
      <c r="E60" s="6" t="s">
        <v>159</v>
      </c>
      <c r="F60" s="6" t="s">
        <v>6</v>
      </c>
    </row>
    <row r="61" spans="1:6" s="4" customFormat="1" x14ac:dyDescent="0.3">
      <c r="A61" s="6" t="s">
        <v>160</v>
      </c>
      <c r="B61" s="6" t="s">
        <v>161</v>
      </c>
      <c r="C61" s="6" t="s">
        <v>162</v>
      </c>
      <c r="D61" s="6" t="s">
        <v>163</v>
      </c>
      <c r="E61" s="6" t="s">
        <v>15</v>
      </c>
      <c r="F61" s="6" t="s">
        <v>6</v>
      </c>
    </row>
    <row r="62" spans="1:6" s="4" customFormat="1" x14ac:dyDescent="0.3">
      <c r="A62" s="6" t="s">
        <v>164</v>
      </c>
      <c r="B62" s="6" t="s">
        <v>165</v>
      </c>
      <c r="C62" s="6" t="s">
        <v>166</v>
      </c>
      <c r="D62" s="6" t="s">
        <v>167</v>
      </c>
      <c r="E62" s="6" t="s">
        <v>15</v>
      </c>
      <c r="F62" s="6" t="s">
        <v>6</v>
      </c>
    </row>
    <row r="63" spans="1:6" s="4" customFormat="1" x14ac:dyDescent="0.3">
      <c r="A63" s="6" t="s">
        <v>168</v>
      </c>
      <c r="B63" s="6" t="s">
        <v>169</v>
      </c>
      <c r="C63" s="6" t="s">
        <v>170</v>
      </c>
      <c r="D63" s="6" t="s">
        <v>171</v>
      </c>
      <c r="E63" s="6" t="s">
        <v>14</v>
      </c>
      <c r="F63" s="6" t="s">
        <v>6</v>
      </c>
    </row>
    <row r="64" spans="1:6" s="4" customFormat="1" x14ac:dyDescent="0.3">
      <c r="A64" s="6" t="s">
        <v>172</v>
      </c>
      <c r="B64" s="6" t="s">
        <v>173</v>
      </c>
      <c r="C64" s="6" t="s">
        <v>174</v>
      </c>
      <c r="D64" s="6" t="s">
        <v>175</v>
      </c>
      <c r="E64" s="6" t="s">
        <v>14</v>
      </c>
      <c r="F64" s="6" t="s">
        <v>10</v>
      </c>
    </row>
    <row r="65" spans="1:6" s="4" customFormat="1" x14ac:dyDescent="0.3">
      <c r="A65" s="6" t="s">
        <v>176</v>
      </c>
      <c r="B65" s="6" t="s">
        <v>177</v>
      </c>
      <c r="C65" s="6" t="s">
        <v>178</v>
      </c>
      <c r="D65" s="6" t="s">
        <v>179</v>
      </c>
      <c r="E65" s="6" t="s">
        <v>180</v>
      </c>
      <c r="F65" s="6" t="s">
        <v>10</v>
      </c>
    </row>
    <row r="66" spans="1:6" s="4" customFormat="1" x14ac:dyDescent="0.3">
      <c r="A66" s="6" t="s">
        <v>181</v>
      </c>
      <c r="B66" s="6" t="s">
        <v>182</v>
      </c>
      <c r="C66" s="6" t="s">
        <v>183</v>
      </c>
      <c r="D66" s="6" t="s">
        <v>184</v>
      </c>
      <c r="E66" s="6" t="s">
        <v>185</v>
      </c>
      <c r="F66" s="6" t="s">
        <v>10</v>
      </c>
    </row>
    <row r="67" spans="1:6" s="4" customFormat="1" x14ac:dyDescent="0.3">
      <c r="A67" s="6" t="s">
        <v>186</v>
      </c>
      <c r="B67" s="6" t="s">
        <v>187</v>
      </c>
      <c r="C67" s="6" t="s">
        <v>188</v>
      </c>
      <c r="D67" s="6" t="s">
        <v>302</v>
      </c>
      <c r="E67" s="6" t="s">
        <v>189</v>
      </c>
      <c r="F67" s="6" t="s">
        <v>10</v>
      </c>
    </row>
    <row r="68" spans="1:6" s="4" customFormat="1" x14ac:dyDescent="0.3">
      <c r="A68" s="6" t="s">
        <v>190</v>
      </c>
      <c r="B68" s="6" t="s">
        <v>191</v>
      </c>
      <c r="C68" s="6" t="s">
        <v>192</v>
      </c>
      <c r="D68" s="6" t="s">
        <v>193</v>
      </c>
      <c r="E68" s="6" t="s">
        <v>194</v>
      </c>
      <c r="F68" s="6" t="s">
        <v>10</v>
      </c>
    </row>
    <row r="69" spans="1:6" s="4" customFormat="1" x14ac:dyDescent="0.3">
      <c r="A69" s="6" t="s">
        <v>195</v>
      </c>
      <c r="B69" s="6" t="s">
        <v>196</v>
      </c>
      <c r="C69" s="6" t="s">
        <v>197</v>
      </c>
      <c r="D69" s="6" t="s">
        <v>198</v>
      </c>
      <c r="E69" s="6" t="s">
        <v>21</v>
      </c>
      <c r="F69" s="6" t="s">
        <v>10</v>
      </c>
    </row>
    <row r="70" spans="1:6" s="4" customFormat="1" x14ac:dyDescent="0.3">
      <c r="A70" s="6" t="s">
        <v>199</v>
      </c>
      <c r="B70" s="6" t="s">
        <v>200</v>
      </c>
      <c r="C70" s="6" t="s">
        <v>201</v>
      </c>
      <c r="D70" s="6" t="s">
        <v>202</v>
      </c>
      <c r="E70" s="6" t="s">
        <v>203</v>
      </c>
      <c r="F70" s="6" t="s">
        <v>10</v>
      </c>
    </row>
  </sheetData>
  <mergeCells count="3">
    <mergeCell ref="A2:F2"/>
    <mergeCell ref="A29:F29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2023-03-31T02:57:48Z</dcterms:modified>
</cp:coreProperties>
</file>