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B91A846A-FDF1-4846-9CDC-452835070788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4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C25" i="1"/>
  <c r="A25" i="1"/>
  <c r="D24" i="1"/>
  <c r="C24" i="1"/>
  <c r="B24" i="1"/>
  <c r="A24" i="1"/>
  <c r="C23" i="1"/>
  <c r="B23" i="1"/>
  <c r="A23" i="1"/>
  <c r="D22" i="1"/>
  <c r="C22" i="1"/>
  <c r="A22" i="1"/>
  <c r="D21" i="1"/>
  <c r="A21" i="1"/>
  <c r="D20" i="1"/>
  <c r="C20" i="1"/>
  <c r="A20" i="1"/>
  <c r="E19" i="1"/>
  <c r="D19" i="1"/>
  <c r="C19" i="1"/>
  <c r="A19" i="1"/>
  <c r="D18" i="1"/>
  <c r="C18" i="1"/>
  <c r="A18" i="1"/>
  <c r="D17" i="1"/>
  <c r="C17" i="1"/>
  <c r="A17" i="1"/>
  <c r="B16" i="1"/>
  <c r="A16" i="1"/>
  <c r="C15" i="1"/>
  <c r="B15" i="1"/>
  <c r="A15" i="1"/>
  <c r="D14" i="1"/>
  <c r="C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E10" i="1"/>
  <c r="D10" i="1"/>
  <c r="C10" i="1"/>
  <c r="B10" i="1"/>
  <c r="A10" i="1"/>
  <c r="D9" i="1"/>
  <c r="C9" i="1"/>
  <c r="B9" i="1"/>
  <c r="A9" i="1"/>
  <c r="C8" i="1"/>
  <c r="A8" i="1"/>
  <c r="E7" i="1"/>
  <c r="C7" i="1"/>
  <c r="B7" i="1"/>
  <c r="A7" i="1"/>
  <c r="C6" i="1"/>
  <c r="B6" i="1"/>
  <c r="A6" i="1"/>
  <c r="D5" i="1"/>
  <c r="C5" i="1"/>
  <c r="B5" i="1"/>
  <c r="A5" i="1"/>
  <c r="C4" i="1"/>
  <c r="A4" i="1"/>
</calcChain>
</file>

<file path=xl/sharedStrings.xml><?xml version="1.0" encoding="utf-8"?>
<sst xmlns="http://schemas.openxmlformats.org/spreadsheetml/2006/main" count="357" uniqueCount="294">
  <si>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</si>
  <si>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</si>
  <si>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</si>
  <si>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</si>
  <si>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</si>
  <si>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</si>
  <si>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</si>
  <si>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</si>
  <si>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(구산동)종합자료실_3층</t>
  </si>
  <si>
    <t>(구산동)종합자료실_1층</t>
  </si>
  <si>
    <t>(구산동)청소년자료실_3층</t>
  </si>
  <si>
    <t>비룡소</t>
  </si>
  <si>
    <t>문학동네</t>
  </si>
  <si>
    <t xml:space="preserve">자료실 </t>
    <phoneticPr fontId="1" type="noConversion"/>
  </si>
  <si>
    <t>창비</t>
  </si>
  <si>
    <t>허블</t>
  </si>
  <si>
    <t>민음사</t>
  </si>
  <si>
    <t>현대문학</t>
  </si>
  <si>
    <t>한빛라이프</t>
  </si>
  <si>
    <t>Takehiko Inoue 저 ; 대원씨아이 편역</t>
  </si>
  <si>
    <t>대원씨아이</t>
  </si>
  <si>
    <t>(구산동)만화자료실_4층</t>
  </si>
  <si>
    <t>사계절</t>
  </si>
  <si>
    <t>테스터 : 이희영 장편소설</t>
  </si>
  <si>
    <t>이희영 지음</t>
  </si>
  <si>
    <t>4차 희망도서 목록</t>
    <phoneticPr fontId="1" type="noConversion"/>
  </si>
  <si>
    <t>(3월 12일까지 신청자 우선 대출 )</t>
    <phoneticPr fontId="1" type="noConversion"/>
  </si>
  <si>
    <t>4차 신착도서 목록</t>
    <phoneticPr fontId="1" type="noConversion"/>
  </si>
  <si>
    <t>EG0000060274</t>
  </si>
  <si>
    <t>011.4-ㄱ216ㅍ</t>
  </si>
  <si>
    <t>편집자의 시대 : 일본 출판의 황금기를 이끈 편집자 가토 게이지 회고록</t>
  </si>
  <si>
    <t>가토 게이지 지음 ; 임경택 옮김</t>
  </si>
  <si>
    <t>EG0000060275</t>
  </si>
  <si>
    <t>029.1-ㅇ844ㅅ</t>
  </si>
  <si>
    <t>살아가는 책 : 책은 삶이 되고 너는 내가 된다</t>
  </si>
  <si>
    <t>이은혜 지음</t>
  </si>
  <si>
    <t>마음산책</t>
  </si>
  <si>
    <t>EG0000060292</t>
  </si>
  <si>
    <t>476.0162-ㄷ39ㅊ-6</t>
  </si>
  <si>
    <t>다윈의 사도들 : 최재천이 만난 다윈주의자들</t>
  </si>
  <si>
    <t>최재천 지음</t>
  </si>
  <si>
    <t>사이언스북스</t>
  </si>
  <si>
    <t>EG0000060291</t>
  </si>
  <si>
    <t>510.4-ㅇ579ㅇ</t>
  </si>
  <si>
    <t>이상한 나라의 모자장수는 왜 미쳤을까 : 현대 의학으로 다시 읽는 세기의 고전</t>
  </si>
  <si>
    <t>유수연 지음</t>
  </si>
  <si>
    <t>에이도스</t>
  </si>
  <si>
    <t>EG0000060273</t>
  </si>
  <si>
    <t>594.5-ㅇ294ㅋ</t>
  </si>
  <si>
    <t>콩팥병을 이기는 매일 밥상 : 영양학 전문가가 알려주는 저염·저칼륨 식사법</t>
  </si>
  <si>
    <t>어베이징푸드 지음</t>
  </si>
  <si>
    <t>리스컴</t>
  </si>
  <si>
    <t>EG0000060279</t>
  </si>
  <si>
    <t>808-ㅅ374문-222</t>
  </si>
  <si>
    <t>무어의 마지막 한숨 : 살만 루슈디 장편소설</t>
  </si>
  <si>
    <t>살만 루슈디 지음 ; 김진준 옮김</t>
  </si>
  <si>
    <t>EG0000060278</t>
  </si>
  <si>
    <t>813.7-ㅁ984ㄷ</t>
  </si>
  <si>
    <t>달력 뒤에 쓴 유서 : 민병훈 장편소설</t>
  </si>
  <si>
    <t>민병훈 지음</t>
  </si>
  <si>
    <t>EG0000060280</t>
  </si>
  <si>
    <t>813.7-ㅅ422ㅁ-2022-4</t>
  </si>
  <si>
    <t>소설 보다 : 겨울 2022</t>
  </si>
  <si>
    <t>김채원, 성혜령, 현호정 [공]지음</t>
  </si>
  <si>
    <t>문학과지성사</t>
  </si>
  <si>
    <t>EG0000060281</t>
  </si>
  <si>
    <t>813.7-ㅇ527아</t>
  </si>
  <si>
    <t>우먼 인 스펙트럼</t>
  </si>
  <si>
    <t>배예람, 이수현, 아밀, 김수륜, 진산 지음</t>
  </si>
  <si>
    <t>안전가옥</t>
  </si>
  <si>
    <t>EG0000060277</t>
  </si>
  <si>
    <t>813.7-ㅊ256ㅋ</t>
  </si>
  <si>
    <t>K의 장례 : 천희란 소설</t>
  </si>
  <si>
    <t>천희란 지음</t>
  </si>
  <si>
    <t>EG0000060272</t>
  </si>
  <si>
    <t>833.6-ㄷ43ㄱ</t>
  </si>
  <si>
    <t>갈매기 ; 산화 ; 수치 ; 아버지 ; 신랑 : 다자이 오사무 단편집</t>
  </si>
  <si>
    <t>다자이 오사무 지음 ; 김욱 옮김</t>
  </si>
  <si>
    <t>책읽는고양이:리수</t>
  </si>
  <si>
    <t>EG0000060276</t>
  </si>
  <si>
    <t>873-ㅇ132ㄹ</t>
  </si>
  <si>
    <t>리빙스턴 씨의 달빛서점 : 모니카 구티에레스 아르테로 장편소설</t>
  </si>
  <si>
    <t>모니카 구티에레스 아르테로 지음 ; 박세형 옮김</t>
  </si>
  <si>
    <t>EG0000060289</t>
  </si>
  <si>
    <t>981.2402-ㄱ991ㅌ</t>
  </si>
  <si>
    <t>(리얼)타이베이 : 타이베이를 가장 멋지게 여행하는 방법 : 2023~2024 최신판</t>
  </si>
  <si>
    <t>김홍래 지음</t>
  </si>
  <si>
    <t>EG0000060290</t>
  </si>
  <si>
    <t>981.2602-ㄱ268ㅁ</t>
  </si>
  <si>
    <t>(리얼)몽골 : 몽골을 가장 멋지게 여행하는 방법 : 2022~2023 최신판</t>
  </si>
  <si>
    <t>강한나 지음</t>
  </si>
  <si>
    <t>EG0000060288</t>
  </si>
  <si>
    <t>984.102-ㅇ885ㅋ</t>
  </si>
  <si>
    <t>(프렌즈)캐나다 = Canada : 밴쿠버·토론토·몬트리올·퀘벡·로키 : 최신판 `22~'23</t>
  </si>
  <si>
    <t>이주은, 한세라 [공]지음</t>
  </si>
  <si>
    <t>EG0000060282</t>
  </si>
  <si>
    <t>984.202-ㅇ885ㅁ</t>
  </si>
  <si>
    <t>(프렌즈)미국 동부 = Eastern U.S.A : 뉴욕·워싱턴DC·보스턴·시카고 : 최신판 `22~23</t>
  </si>
  <si>
    <t>EG0000060286</t>
  </si>
  <si>
    <t>984.22102-ㅈ666ㄴ</t>
  </si>
  <si>
    <t>(셀프트래블)뉴욕 = New York : 최신판 `23~'24</t>
  </si>
  <si>
    <t>조은정 지음</t>
  </si>
  <si>
    <t>상상출판</t>
  </si>
  <si>
    <t>EG0000060287</t>
  </si>
  <si>
    <t>984.2902-ㅈ666ㅁ</t>
  </si>
  <si>
    <t>(셀프트래블)미국 서부 = Western USA : 최신판 `22~'23</t>
  </si>
  <si>
    <t>EG0000060285</t>
  </si>
  <si>
    <t>986.202-ㅂ316ㅎ</t>
  </si>
  <si>
    <t>(리얼)호주 : 호주를 가장 멋지게 여행하는 방법 : 2022~2023년 최신판</t>
  </si>
  <si>
    <t>박선영 ; 김상훈 [공]지음</t>
  </si>
  <si>
    <t>EG0000060284</t>
  </si>
  <si>
    <t>986.302-ㅂ316뉴</t>
  </si>
  <si>
    <t>(리얼)뉴질랜드 : 가장 멋지게 여행하는 방법 : 2022~2023년 최신판</t>
  </si>
  <si>
    <t>박선영, 김상훈 [공]지음</t>
  </si>
  <si>
    <t>EG0000060283</t>
  </si>
  <si>
    <t>986.7802-ㄱ486ㅌ=2</t>
  </si>
  <si>
    <t>Tripful 하와이</t>
  </si>
  <si>
    <t>구정회, 김나혜 [공]글 ; 김달로 일러스트</t>
  </si>
  <si>
    <t>Easy＆books:피그마리온</t>
  </si>
  <si>
    <t>EG0000060302</t>
  </si>
  <si>
    <t>만830-ㅇ691ㅅ2-6</t>
  </si>
  <si>
    <t>슬램덩크 : 신장재편판 : [스포츠/예술]. 6, 북산 문제아 군단</t>
  </si>
  <si>
    <t>CG0000025711</t>
  </si>
  <si>
    <t>아386.511-ㅈ962ㅇ</t>
  </si>
  <si>
    <t>(한눈에 펼쳐보는)24절기 그림책</t>
  </si>
  <si>
    <t>지호진 글 ; 이혁 그림</t>
  </si>
  <si>
    <t>진선아이</t>
  </si>
  <si>
    <t>CG0000025719</t>
  </si>
  <si>
    <t>아808.9-신812ㅊ-63</t>
  </si>
  <si>
    <t>강아지 걸음으로 : 황선미 동화</t>
  </si>
  <si>
    <t>황선미 지음 ; 하니 그림</t>
  </si>
  <si>
    <t>CG0000025710</t>
  </si>
  <si>
    <t>아813.8-ㅇ843모</t>
  </si>
  <si>
    <t>모범의 지옥</t>
  </si>
  <si>
    <t>이은재 글 ; 원유미 그림</t>
  </si>
  <si>
    <t>온서재</t>
  </si>
  <si>
    <t>CG0000025717</t>
  </si>
  <si>
    <t>아813.8-ㅇ954ㅊ</t>
  </si>
  <si>
    <t>철갑 코뿔소 : 질문하는 어른을 위한 동화</t>
  </si>
  <si>
    <t>이화연 글 ; 임찬미 그림</t>
  </si>
  <si>
    <t>하늘마음</t>
  </si>
  <si>
    <t>CG0000025709</t>
  </si>
  <si>
    <t>아813.8-ㅈ684ㅇ-1</t>
  </si>
  <si>
    <t>왔구마 고구마구마. 1, 왔구마학교는 처음이라</t>
  </si>
  <si>
    <t>조주희 글 ; 쏘울크리에이티브 그림</t>
  </si>
  <si>
    <t>킨더랜드</t>
  </si>
  <si>
    <t>CG0000025712</t>
  </si>
  <si>
    <t>아843-ㅎ513ㅈ-1</t>
  </si>
  <si>
    <t>(진실만 말하는 요정)진실 픽시. 1, 친구를 만나다!</t>
  </si>
  <si>
    <t>매트 헤이그 글 ; 크리스 몰드 그림 ; 최현경 옮김</t>
  </si>
  <si>
    <t>미래엔:아이세움</t>
  </si>
  <si>
    <t>CG0000025713</t>
  </si>
  <si>
    <t>아843-ㅎ513ㅈ-2</t>
  </si>
  <si>
    <t>(진실만 말하는 요정)진실 픽시. 2, 학교에 가다!</t>
  </si>
  <si>
    <t>미래엔 아이세움</t>
  </si>
  <si>
    <t>CG0000025720</t>
  </si>
  <si>
    <t>유375.1-ㅅ642ㅋ</t>
  </si>
  <si>
    <t>컵 : [0-3세]</t>
  </si>
  <si>
    <t>수아현 글·그림</t>
  </si>
  <si>
    <t>시공주니어</t>
  </si>
  <si>
    <t>CG0000025723</t>
  </si>
  <si>
    <t>유375.1-ㅇ593ㄷ</t>
  </si>
  <si>
    <t>다 같이 쭈욱쭈욱 : [0-3세]</t>
  </si>
  <si>
    <t>유재이 지음</t>
  </si>
  <si>
    <t>그린북</t>
  </si>
  <si>
    <t>CG0000025721</t>
  </si>
  <si>
    <t>유375.1-ㅇ842ㅍ</t>
  </si>
  <si>
    <t>풍선이 좋아 : [0-3세]/</t>
  </si>
  <si>
    <t>이은선 지음</t>
  </si>
  <si>
    <t>봄봄</t>
  </si>
  <si>
    <t>CG0000025714</t>
  </si>
  <si>
    <t>유598.10212-ㅁ146ㅂ</t>
  </si>
  <si>
    <t>베이비 팝 : 달마다 태아의 성장을 실제 크기로 보여 주는 팝업북</t>
  </si>
  <si>
    <t>CG0000025716</t>
  </si>
  <si>
    <t>유808.9-고335고-46</t>
  </si>
  <si>
    <t>피에로 우첼로</t>
  </si>
  <si>
    <t>류지연 글·그림</t>
  </si>
  <si>
    <t>고래뱃속</t>
  </si>
  <si>
    <t>CG0000025718</t>
  </si>
  <si>
    <t>유808.9-그571ㅊ-33=2</t>
  </si>
  <si>
    <t>이상한 엄마</t>
  </si>
  <si>
    <t>백희나 글·그림</t>
  </si>
  <si>
    <t>책읽는곰</t>
  </si>
  <si>
    <t>CG0000025724</t>
  </si>
  <si>
    <t>유808.9-웅546ㅇ-237</t>
  </si>
  <si>
    <t>너여서 좋아</t>
  </si>
  <si>
    <t>기쿠치 치키 글·그림 ; 황진희 옮김</t>
  </si>
  <si>
    <t>웅진주니어</t>
  </si>
  <si>
    <t>CG0000025722</t>
  </si>
  <si>
    <t>유808.9-키894ㅋ-68</t>
  </si>
  <si>
    <t>가방에 뭐 있어?</t>
  </si>
  <si>
    <t>정해영 글·그림</t>
  </si>
  <si>
    <t>키다리</t>
  </si>
  <si>
    <t>CG0000025715</t>
  </si>
  <si>
    <t>유813.8-ㄱ735ㅃ</t>
  </si>
  <si>
    <t>빨간 조끼 여우의 장신구 가게</t>
  </si>
  <si>
    <t>김미혜 지음 ; 김혜원 그림</t>
  </si>
  <si>
    <t>EG0000060296</t>
  </si>
  <si>
    <t>청401-ㅇ631ㅊ</t>
  </si>
  <si>
    <t>청소년을 위한 중요 과학법칙 169 : 교과서보다 쉬운 연대별 과학이야기</t>
  </si>
  <si>
    <t>윤실 지음</t>
  </si>
  <si>
    <t>전파과학사</t>
  </si>
  <si>
    <t>EG0000060297</t>
  </si>
  <si>
    <t>청410-ㅇ666ㅍ</t>
  </si>
  <si>
    <t>피타고라스 생각 수업 : 수학자는 어떻게 발견하고 분석하고 활용할까</t>
  </si>
  <si>
    <t>이광연 지음</t>
  </si>
  <si>
    <t>EG0000060301</t>
  </si>
  <si>
    <t>청420-ㅁ826ㅅ</t>
  </si>
  <si>
    <t>세상에서 가장 쉬운 재미있는 물리</t>
  </si>
  <si>
    <t>미사와 신야 지음 ; 장재희 옮김</t>
  </si>
  <si>
    <t>EG0000060300</t>
  </si>
  <si>
    <t>청813.7-ㄱ787고</t>
  </si>
  <si>
    <t>고요한 우연 : 김수빈 장편소설</t>
  </si>
  <si>
    <t>김수빈 지음</t>
  </si>
  <si>
    <t>EG0000060293</t>
  </si>
  <si>
    <t>청813.7-ㄴ32ㄱ</t>
  </si>
  <si>
    <t>그럼에도 파드되</t>
  </si>
  <si>
    <t>나윤아 지음</t>
  </si>
  <si>
    <t>뜨인돌출판사</t>
  </si>
  <si>
    <t>EG0000060298</t>
  </si>
  <si>
    <t>청813.7-ㅇ958ㅌ=2</t>
  </si>
  <si>
    <t>EG0000060294</t>
  </si>
  <si>
    <t>청813.7-ㅊ654ㅈ</t>
  </si>
  <si>
    <t>저희는 이 행성을 떠납니다 : 최정원 장편소설</t>
  </si>
  <si>
    <t>최정원 지음</t>
  </si>
  <si>
    <t>EG0000060299</t>
  </si>
  <si>
    <t>청846-ㅅ722ㄷ</t>
  </si>
  <si>
    <t>당신은 전쟁을 몰라요 : 우크라이나에서 온 열두 살 소녀, 예바의 일기</t>
  </si>
  <si>
    <t>예바 스칼레츠카 지음 ; 손원평 옮김</t>
  </si>
  <si>
    <t>생각의힘</t>
  </si>
  <si>
    <t>EG0000060295</t>
  </si>
  <si>
    <t>청909-ㅍ21ㅌ</t>
  </si>
  <si>
    <t>파워풀한 교과서 세계사 토론 : 중·고교 세계사, 24가지 논제로 깔끔하게 정복!</t>
  </si>
  <si>
    <t>특별한서재</t>
  </si>
  <si>
    <t>메리첼 마르티 글 ; 사비에르 살로모 그림</t>
    <phoneticPr fontId="1" type="noConversion"/>
  </si>
  <si>
    <t>박숙현 외 지음 ; 이은정 지도 일러스트 ; 박은영 외</t>
    <phoneticPr fontId="1" type="noConversion"/>
  </si>
  <si>
    <t>유노라이프</t>
    <phoneticPr fontId="1" type="noConversion"/>
  </si>
  <si>
    <t>미디어숲:다빈치하우스</t>
    <phoneticPr fontId="1" type="noConversion"/>
  </si>
  <si>
    <t>중앙books</t>
    <phoneticPr fontId="1" type="noConversion"/>
  </si>
  <si>
    <t>320-ㄱ738ㄱ</t>
  </si>
  <si>
    <t>김병권 지음</t>
  </si>
  <si>
    <t>착한책가게</t>
  </si>
  <si>
    <t>이*주</t>
  </si>
  <si>
    <t>흐름출판</t>
  </si>
  <si>
    <t>박*후</t>
  </si>
  <si>
    <t>도우리 지음</t>
  </si>
  <si>
    <t>한겨레</t>
  </si>
  <si>
    <t>최*주</t>
  </si>
  <si>
    <t>손병관 지음</t>
  </si>
  <si>
    <t>김*정</t>
  </si>
  <si>
    <t>349-ㅈ416ㅌ</t>
  </si>
  <si>
    <t>정세현 지음</t>
  </si>
  <si>
    <t>푸른숲</t>
  </si>
  <si>
    <t>김*미</t>
  </si>
  <si>
    <t>동아시아</t>
  </si>
  <si>
    <t>조*완</t>
  </si>
  <si>
    <t>유*희</t>
  </si>
  <si>
    <t>시공사</t>
  </si>
  <si>
    <t>박*희</t>
  </si>
  <si>
    <t>도트북</t>
  </si>
  <si>
    <t>백*숙</t>
  </si>
  <si>
    <t>어크로스</t>
  </si>
  <si>
    <t>장*미</t>
  </si>
  <si>
    <t>802-ㄱ234ㅇ</t>
  </si>
  <si>
    <t>위즈덤하우스</t>
  </si>
  <si>
    <t>염*배</t>
  </si>
  <si>
    <t>김희선 지음</t>
  </si>
  <si>
    <t>이날치, 파란만장</t>
  </si>
  <si>
    <t>장다혜 지음</t>
  </si>
  <si>
    <t>북레시피</t>
  </si>
  <si>
    <t>818-ㄱ327ㅇ</t>
  </si>
  <si>
    <t>이매진</t>
  </si>
  <si>
    <t>김*연</t>
  </si>
  <si>
    <t>818-ㅂ884ㄷ</t>
  </si>
  <si>
    <t>자상한시간</t>
  </si>
  <si>
    <t>윤*의</t>
  </si>
  <si>
    <t>818-ㅇ921ㅈ</t>
  </si>
  <si>
    <t>이*희</t>
  </si>
  <si>
    <t>843-ㄹ948ㅅ</t>
  </si>
  <si>
    <t>황금가지</t>
  </si>
  <si>
    <t>843-ㅇ443ㅅ</t>
  </si>
  <si>
    <t>신부의 딸</t>
  </si>
  <si>
    <t>현암사</t>
  </si>
  <si>
    <t>이*나</t>
  </si>
  <si>
    <t>843-ㅇ652ㅇ</t>
  </si>
  <si>
    <t>코호북스</t>
  </si>
  <si>
    <t>구*건</t>
  </si>
  <si>
    <t>이광식 지음</t>
  </si>
  <si>
    <t>들메나무</t>
  </si>
  <si>
    <t>백*봄</t>
  </si>
  <si>
    <t>이*민</t>
  </si>
  <si>
    <t>929-ㄹ518ㅅ</t>
  </si>
  <si>
    <t>열린책들</t>
  </si>
  <si>
    <t>백*민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</si>
</sst>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4"/>
  <sheetViews>
    <sheetView tabSelected="1" topLeftCell="A58" zoomScale="115" zoomScaleNormal="115" workbookViewId="0">
      <selection activeCell="C14" sqref="C14"/>
    </sheetView>
  </sheetViews>
  <sheetFormatPr defaultRowHeight="16.5" x14ac:dyDescent="0.3"/>
  <cols>
    <col min="1" max="1" width="14.25" style="1" bestFit="1" customWidth="1"/>
    <col min="2" max="2" width="21.5" style="1" bestFit="1" customWidth="1"/>
    <col min="3" max="3" width="70.75" style="1" customWidth="1"/>
    <col min="4" max="4" width="43.625" style="1" customWidth="1"/>
    <col min="5" max="5" width="22.75" style="1" customWidth="1"/>
    <col min="6" max="6" width="24.75" bestFit="1" customWidth="1"/>
  </cols>
  <sheetData>
    <row r="1" spans="1:6" ht="42.75" customHeight="1" x14ac:dyDescent="0.3">
      <c r="A1" s="14" t="s">
        <v>25</v>
      </c>
      <c r="B1" s="15"/>
      <c r="C1" s="15"/>
      <c r="D1" s="15"/>
      <c r="E1" s="15"/>
      <c r="F1" s="16"/>
    </row>
    <row r="2" spans="1:6" ht="15" customHeight="1" x14ac:dyDescent="0.3">
      <c r="A2" s="8" t="s">
        <v>26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7" t="str">
        <f>"EG0000060263"</f>
        <v>EG0000060263</v>
      </c>
      <c r="B4" s="7" t="s">
        <v>239</v>
      </c>
      <c r="C4" s="7" t="str">
        <f>"기후를 위한 경제학 : 지구 한계 안에서 좋은 삶을 모색하는 생태경제학 입문 = Ecological economics"</f>
        <v>기후를 위한 경제학 : 지구 한계 안에서 좋은 삶을 모색하는 생태경제학 입문 = Ecological economics</v>
      </c>
      <c r="D4" s="7" t="s">
        <v>240</v>
      </c>
      <c r="E4" s="7" t="s">
        <v>241</v>
      </c>
      <c r="F4" s="7" t="s">
        <v>242</v>
      </c>
    </row>
    <row r="5" spans="1:6" s="5" customFormat="1" x14ac:dyDescent="0.3">
      <c r="A5" s="7" t="str">
        <f>"EG0000060261"</f>
        <v>EG0000060261</v>
      </c>
      <c r="B5" s="7" t="str">
        <f>"331.1-ㅅ728ㅈ"</f>
        <v>331.1-ㅅ728ㅈ</v>
      </c>
      <c r="C5" s="7" t="str">
        <f>"지위 게임 : '좋아요'와 마녀사냥, 혐오와 폭력 이면의 절대적인 본능에 대하여"</f>
        <v>지위 게임 : '좋아요'와 마녀사냥, 혐오와 폭력 이면의 절대적인 본능에 대하여</v>
      </c>
      <c r="D5" s="7" t="str">
        <f>"윌 스토 지음 ; 문희경 옮김"</f>
        <v>윌 스토 지음 ; 문희경 옮김</v>
      </c>
      <c r="E5" s="7" t="s">
        <v>243</v>
      </c>
      <c r="F5" s="7" t="s">
        <v>244</v>
      </c>
    </row>
    <row r="6" spans="1:6" s="5" customFormat="1" x14ac:dyDescent="0.3">
      <c r="A6" s="7" t="str">
        <f>"EG0000060251"</f>
        <v>EG0000060251</v>
      </c>
      <c r="B6" s="7" t="str">
        <f>"334.9-ㄷ81ㅇ"</f>
        <v>334.9-ㄷ81ㅇ</v>
      </c>
      <c r="C6" s="7" t="str">
        <f>"우리는 중독을 사랑해 : 환상적 욕망과 가난한 현실 사이 달콤한 선택지"</f>
        <v>우리는 중독을 사랑해 : 환상적 욕망과 가난한 현실 사이 달콤한 선택지</v>
      </c>
      <c r="D6" s="7" t="s">
        <v>245</v>
      </c>
      <c r="E6" s="7" t="s">
        <v>246</v>
      </c>
      <c r="F6" s="7" t="s">
        <v>247</v>
      </c>
    </row>
    <row r="7" spans="1:6" s="5" customFormat="1" x14ac:dyDescent="0.3">
      <c r="A7" s="7" t="str">
        <f>"EG0000060266"</f>
        <v>EG0000060266</v>
      </c>
      <c r="B7" s="7" t="str">
        <f>"340.911-ㅅ456ㄴ"</f>
        <v>340.911-ㅅ456ㄴ</v>
      </c>
      <c r="C7" s="7" t="str">
        <f>"노무현 트라우마 : 보복을 넘어 공존의 정치로"</f>
        <v>노무현 트라우마 : 보복을 넘어 공존의 정치로</v>
      </c>
      <c r="D7" s="7" t="s">
        <v>248</v>
      </c>
      <c r="E7" s="7" t="str">
        <f>"메디치:메디치미디어"</f>
        <v>메디치:메디치미디어</v>
      </c>
      <c r="F7" s="7" t="s">
        <v>249</v>
      </c>
    </row>
    <row r="8" spans="1:6" s="5" customFormat="1" x14ac:dyDescent="0.3">
      <c r="A8" s="7" t="str">
        <f>"EG0000060250"</f>
        <v>EG0000060250</v>
      </c>
      <c r="B8" s="7" t="s">
        <v>250</v>
      </c>
      <c r="C8" s="7" t="str">
        <f>"(정세현의)통찰 : 국제질서에서 시대의 해답을 찾다"</f>
        <v>(정세현의)통찰 : 국제질서에서 시대의 해답을 찾다</v>
      </c>
      <c r="D8" s="7" t="s">
        <v>251</v>
      </c>
      <c r="E8" s="7" t="s">
        <v>252</v>
      </c>
      <c r="F8" s="7" t="s">
        <v>253</v>
      </c>
    </row>
    <row r="9" spans="1:6" s="5" customFormat="1" x14ac:dyDescent="0.3">
      <c r="A9" s="7" t="str">
        <f>"EG0000060271"</f>
        <v>EG0000060271</v>
      </c>
      <c r="B9" s="7" t="str">
        <f>"420.99-ㄱ574ㅍ"</f>
        <v>420.99-ㄱ574ㅍ</v>
      </c>
      <c r="C9" s="7" t="str">
        <f>"파인먼 평전 : 괴짜 물리학자가 남긴 현대 물리학의 위대한 이정표"</f>
        <v>파인먼 평전 : 괴짜 물리학자가 남긴 현대 물리학의 위대한 이정표</v>
      </c>
      <c r="D9" s="7" t="str">
        <f>"제임스 글릭 지음 ; 양병찬, 김민수 [공]옮김"</f>
        <v>제임스 글릭 지음 ; 양병찬, 김민수 [공]옮김</v>
      </c>
      <c r="E9" s="7" t="s">
        <v>254</v>
      </c>
      <c r="F9" s="7" t="s">
        <v>255</v>
      </c>
    </row>
    <row r="10" spans="1:6" s="5" customFormat="1" x14ac:dyDescent="0.3">
      <c r="A10" s="7" t="str">
        <f>"EG0000060268"</f>
        <v>EG0000060268</v>
      </c>
      <c r="B10" s="7" t="str">
        <f>"511.181-ㅇ675ㅇ"</f>
        <v>511.181-ㅇ675ㅇ</v>
      </c>
      <c r="C10" s="7" t="str">
        <f>"우리는 각자의 세계가 된다 : 뇌과학과 신경과학이 밝혀낸 생후배선의 비밀"</f>
        <v>우리는 각자의 세계가 된다 : 뇌과학과 신경과학이 밝혀낸 생후배선의 비밀</v>
      </c>
      <c r="D10" s="7" t="str">
        <f>"데이비드 이글먼 지음 ; 김승욱 옮김"</f>
        <v>데이비드 이글먼 지음 ; 김승욱 옮김</v>
      </c>
      <c r="E10" s="7" t="str">
        <f>"RHK알에이치코리아"</f>
        <v>RHK알에이치코리아</v>
      </c>
      <c r="F10" s="7" t="s">
        <v>256</v>
      </c>
    </row>
    <row r="11" spans="1:6" s="5" customFormat="1" x14ac:dyDescent="0.3">
      <c r="A11" s="7" t="str">
        <f>"EG0000060265"</f>
        <v>EG0000060265</v>
      </c>
      <c r="B11" s="7" t="str">
        <f>"548.95-ㄱ999ㄱ"</f>
        <v>548.95-ㄱ999ㄱ</v>
      </c>
      <c r="C11" s="7" t="str">
        <f>"공간 디자이너는 어떻게 일할까? : 지금 주목해야 할 디자인 스튜디오 15 = What would designers do?"</f>
        <v>공간 디자이너는 어떻게 일할까? : 지금 주목해야 할 디자인 스튜디오 15 = What would designers do?</v>
      </c>
      <c r="D11" s="7" t="str">
        <f>"CSLV EDITION 지음"</f>
        <v>CSLV EDITION 지음</v>
      </c>
      <c r="E11" s="7" t="s">
        <v>257</v>
      </c>
      <c r="F11" s="7" t="s">
        <v>258</v>
      </c>
    </row>
    <row r="12" spans="1:6" s="5" customFormat="1" x14ac:dyDescent="0.3">
      <c r="A12" s="7" t="str">
        <f>"EG0000060262"</f>
        <v>EG0000060262</v>
      </c>
      <c r="B12" s="7" t="str">
        <f>"594.7104-ㅂ534ㄴ"</f>
        <v>594.7104-ㅂ534ㄴ</v>
      </c>
      <c r="C12" s="7" t="str">
        <f>"내가 빵을 굽다니, 찬장 속 밀가루가 웃을 일이다 : 동화작가 박채란의 쿠킹 에세이"</f>
        <v>내가 빵을 굽다니, 찬장 속 밀가루가 웃을 일이다 : 동화작가 박채란의 쿠킹 에세이</v>
      </c>
      <c r="D12" s="7" t="str">
        <f>"박채란 글 ; 마타 그림"</f>
        <v>박채란 글 ; 마타 그림</v>
      </c>
      <c r="E12" s="7" t="s">
        <v>259</v>
      </c>
      <c r="F12" s="7" t="s">
        <v>260</v>
      </c>
    </row>
    <row r="13" spans="1:6" s="5" customFormat="1" x14ac:dyDescent="0.3">
      <c r="A13" s="7" t="str">
        <f>"EG0000060269"</f>
        <v>EG0000060269</v>
      </c>
      <c r="B13" s="7" t="str">
        <f>"802.3-ㅅ448ㅈ"</f>
        <v>802.3-ㅅ448ㅈ</v>
      </c>
      <c r="C13" s="7" t="str">
        <f>"작가는 어떻게 읽는가 : 조지 손더스의 쓰기를 위한 읽기 수업"</f>
        <v>작가는 어떻게 읽는가 : 조지 손더스의 쓰기를 위한 읽기 수업</v>
      </c>
      <c r="D13" s="7" t="str">
        <f>"조지 손더스 지음 ; 정영목 옮김"</f>
        <v>조지 손더스 지음 ; 정영목 옮김</v>
      </c>
      <c r="E13" s="7" t="s">
        <v>261</v>
      </c>
      <c r="F13" s="7" t="s">
        <v>262</v>
      </c>
    </row>
    <row r="14" spans="1:6" s="5" customFormat="1" x14ac:dyDescent="0.3">
      <c r="A14" s="7" t="str">
        <f>"EG0000060259"</f>
        <v>EG0000060259</v>
      </c>
      <c r="B14" s="7" t="s">
        <v>263</v>
      </c>
      <c r="C14" s="7" t="str">
        <f>"이야기를 횡단하는 호모 픽투스의 모험 : 인류의 저주이자 축복, 질병이자 치료제, 숙명이자 구원, 인간의 스토리텔링 본성을 찾아서"</f>
        <v>이야기를 횡단하는 호모 픽투스의 모험 : 인류의 저주이자 축복, 질병이자 치료제, 숙명이자 구원, 인간의 스토리텔링 본성을 찾아서</v>
      </c>
      <c r="D14" s="7" t="str">
        <f>"조너선 갓셜 지음 ; 노승영 옮김"</f>
        <v>조너선 갓셜 지음 ; 노승영 옮김</v>
      </c>
      <c r="E14" s="7" t="s">
        <v>264</v>
      </c>
      <c r="F14" s="7" t="s">
        <v>265</v>
      </c>
    </row>
    <row r="15" spans="1:6" s="5" customFormat="1" x14ac:dyDescent="0.3">
      <c r="A15" s="7" t="str">
        <f>"EG0000060260"</f>
        <v>EG0000060260</v>
      </c>
      <c r="B15" s="7" t="str">
        <f>"813.7-ㄱ998ㅂ"</f>
        <v>813.7-ㄱ998ㅂ</v>
      </c>
      <c r="C15" s="7" t="str">
        <f>"빛과 영원의 시계방 : 김희선 소설집"</f>
        <v>빛과 영원의 시계방 : 김희선 소설집</v>
      </c>
      <c r="D15" s="7" t="s">
        <v>266</v>
      </c>
      <c r="E15" s="7" t="s">
        <v>15</v>
      </c>
      <c r="F15" s="7" t="s">
        <v>249</v>
      </c>
    </row>
    <row r="16" spans="1:6" s="5" customFormat="1" x14ac:dyDescent="0.3">
      <c r="A16" s="7" t="str">
        <f>"EG0000060267"</f>
        <v>EG0000060267</v>
      </c>
      <c r="B16" s="7" t="str">
        <f>"813.7-ㅈ136ㅇ"</f>
        <v>813.7-ㅈ136ㅇ</v>
      </c>
      <c r="C16" s="7" t="s">
        <v>267</v>
      </c>
      <c r="D16" s="7" t="s">
        <v>268</v>
      </c>
      <c r="E16" s="7" t="s">
        <v>269</v>
      </c>
      <c r="F16" s="7" t="s">
        <v>258</v>
      </c>
    </row>
    <row r="17" spans="1:6" s="5" customFormat="1" x14ac:dyDescent="0.3">
      <c r="A17" s="7" t="str">
        <f>"EG0000060264"</f>
        <v>EG0000060264</v>
      </c>
      <c r="B17" s="7" t="s">
        <v>270</v>
      </c>
      <c r="C17" s="7" t="str">
        <f>"우리, 비건 식당할까? : 세 여자의 비건 대륙, 베지베어 이야기"</f>
        <v>우리, 비건 식당할까? : 세 여자의 비건 대륙, 베지베어 이야기</v>
      </c>
      <c r="D17" s="7" t="str">
        <f>"고다현, 민성주, 조은하 [공]지음"</f>
        <v>고다현, 민성주, 조은하 [공]지음</v>
      </c>
      <c r="E17" s="7" t="s">
        <v>271</v>
      </c>
      <c r="F17" s="7" t="s">
        <v>272</v>
      </c>
    </row>
    <row r="18" spans="1:6" s="5" customFormat="1" x14ac:dyDescent="0.3">
      <c r="A18" s="7" t="str">
        <f>"EG0000060257"</f>
        <v>EG0000060257</v>
      </c>
      <c r="B18" s="7" t="s">
        <v>273</v>
      </c>
      <c r="C18" s="7" t="str">
        <f>"다정함은 덤이에요 : 10년 차 베테랑 편의점 언니의 치밀어 오르는 이야기"</f>
        <v>다정함은 덤이에요 : 10년 차 베테랑 편의점 언니의 치밀어 오르는 이야기</v>
      </c>
      <c r="D18" s="7" t="str">
        <f>"봉부아 글 ; 고마쭈 일러스트"</f>
        <v>봉부아 글 ; 고마쭈 일러스트</v>
      </c>
      <c r="E18" s="7" t="s">
        <v>274</v>
      </c>
      <c r="F18" s="7" t="s">
        <v>275</v>
      </c>
    </row>
    <row r="19" spans="1:6" s="5" customFormat="1" x14ac:dyDescent="0.3">
      <c r="A19" s="7" t="str">
        <f>"EG0000060256"</f>
        <v>EG0000060256</v>
      </c>
      <c r="B19" s="7" t="s">
        <v>276</v>
      </c>
      <c r="C19" s="7" t="str">
        <f>"질문은 조금만 : 이충걸 인터뷰집"</f>
        <v>질문은 조금만 : 이충걸 인터뷰집</v>
      </c>
      <c r="D19" s="7" t="str">
        <f>"이충걸 지음 ; 최백호,  강백호,  법륜,  강유미,  정현채,  강경화,  진태옥,  김대진,  장석주,  차준환,  박정자"</f>
        <v>이충걸 지음 ; 최백호,  강백호,  법륜,  강유미,  정현채,  강경화,  진태옥,  김대진,  장석주,  차준환,  박정자</v>
      </c>
      <c r="E19" s="7" t="str">
        <f>"한겨레출판:한겨레엔"</f>
        <v>한겨레출판:한겨레엔</v>
      </c>
      <c r="F19" s="7" t="s">
        <v>277</v>
      </c>
    </row>
    <row r="20" spans="1:6" s="5" customFormat="1" x14ac:dyDescent="0.3">
      <c r="A20" s="7" t="str">
        <f>"EG0000060258"</f>
        <v>EG0000060258</v>
      </c>
      <c r="B20" s="7" t="s">
        <v>278</v>
      </c>
      <c r="C20" s="7" t="str">
        <f>"신들은 죽임당하지 않을 것이다 : 켄 리우 소설"</f>
        <v>신들은 죽임당하지 않을 것이다 : 켄 리우 소설</v>
      </c>
      <c r="D20" s="7" t="str">
        <f>"켄 리우 지음 ; 장성주 엮고 옮김"</f>
        <v>켄 리우 지음 ; 장성주 엮고 옮김</v>
      </c>
      <c r="E20" s="7" t="s">
        <v>279</v>
      </c>
      <c r="F20" s="7" t="s">
        <v>265</v>
      </c>
    </row>
    <row r="21" spans="1:6" s="5" customFormat="1" x14ac:dyDescent="0.3">
      <c r="A21" s="7" t="str">
        <f>"EG0000060255"</f>
        <v>EG0000060255</v>
      </c>
      <c r="B21" s="7" t="s">
        <v>280</v>
      </c>
      <c r="C21" s="7" t="s">
        <v>281</v>
      </c>
      <c r="D21" s="7" t="str">
        <f>"조지 오웰 지음 ; 이영아 옮김"</f>
        <v>조지 오웰 지음 ; 이영아 옮김</v>
      </c>
      <c r="E21" s="7" t="s">
        <v>282</v>
      </c>
      <c r="F21" s="7" t="s">
        <v>283</v>
      </c>
    </row>
    <row r="22" spans="1:6" s="5" customFormat="1" x14ac:dyDescent="0.3">
      <c r="A22" s="7" t="str">
        <f>"EG0000060270"</f>
        <v>EG0000060270</v>
      </c>
      <c r="B22" s="7" t="s">
        <v>284</v>
      </c>
      <c r="C22" s="7" t="str">
        <f>"우리가 얼마나 아름다웠는지"</f>
        <v>우리가 얼마나 아름다웠는지</v>
      </c>
      <c r="D22" s="7" t="str">
        <f>"임볼로 음붸 지음 ; 구원 옮김"</f>
        <v>임볼로 음붸 지음 ; 구원 옮김</v>
      </c>
      <c r="E22" s="7" t="s">
        <v>285</v>
      </c>
      <c r="F22" s="7" t="s">
        <v>286</v>
      </c>
    </row>
    <row r="23" spans="1:6" s="5" customFormat="1" x14ac:dyDescent="0.3">
      <c r="A23" s="7" t="str">
        <f>"EG0000060252"</f>
        <v>EG0000060252</v>
      </c>
      <c r="B23" s="7" t="str">
        <f>"911.55-ㅇ666ㄱ"</f>
        <v>911.55-ㅇ666ㄱ</v>
      </c>
      <c r="C23" s="7" t="str">
        <f>"강화돈대 순례 : 세계 유일의 희귀 유적, 54개 강화돈대를 찾아서"</f>
        <v>강화돈대 순례 : 세계 유일의 희귀 유적, 54개 강화돈대를 찾아서</v>
      </c>
      <c r="D23" s="7" t="s">
        <v>287</v>
      </c>
      <c r="E23" s="7" t="s">
        <v>288</v>
      </c>
      <c r="F23" s="7" t="s">
        <v>289</v>
      </c>
    </row>
    <row r="24" spans="1:6" s="5" customFormat="1" x14ac:dyDescent="0.3">
      <c r="A24" s="7" t="str">
        <f>"EG0000060254"</f>
        <v>EG0000060254</v>
      </c>
      <c r="B24" s="7" t="str">
        <f>"913.04-ㅅ728ㅇ"</f>
        <v>913.04-ㅅ728ㅇ</v>
      </c>
      <c r="C24" s="7" t="str">
        <f>"에도로 가는 길 : 운명을 거슬러 문을 열어젖힌 이방인"</f>
        <v>에도로 가는 길 : 운명을 거슬러 문을 열어젖힌 이방인</v>
      </c>
      <c r="D24" s="7" t="str">
        <f>"에이미 스탠리 지음 ; 유강은 옮김"</f>
        <v>에이미 스탠리 지음 ; 유강은 옮김</v>
      </c>
      <c r="E24" s="7" t="s">
        <v>229</v>
      </c>
      <c r="F24" s="7" t="s">
        <v>290</v>
      </c>
    </row>
    <row r="25" spans="1:6" s="5" customFormat="1" x14ac:dyDescent="0.3">
      <c r="A25" s="7" t="str">
        <f>"EG0000060253"</f>
        <v>EG0000060253</v>
      </c>
      <c r="B25" s="7" t="s">
        <v>291</v>
      </c>
      <c r="C25" s="7" t="str">
        <f>"스탈린의 전쟁 : 제2차 세계 대전에서 냉전까지, 스탈린은 소련을 어떻게 이끌었나"</f>
        <v>스탈린의 전쟁 : 제2차 세계 대전에서 냉전까지, 스탈린은 소련을 어떻게 이끌었나</v>
      </c>
      <c r="D25" s="7" t="str">
        <f>"제프리 로버츠 지음 ; 김남섭 옮김"</f>
        <v>제프리 로버츠 지음 ; 김남섭 옮김</v>
      </c>
      <c r="E25" s="7" t="s">
        <v>292</v>
      </c>
      <c r="F25" s="7" t="s">
        <v>293</v>
      </c>
    </row>
    <row r="26" spans="1:6" s="4" customFormat="1" ht="48" customHeight="1" x14ac:dyDescent="0.3">
      <c r="A26" s="11" t="s">
        <v>27</v>
      </c>
      <c r="B26" s="12"/>
      <c r="C26" s="12"/>
      <c r="D26" s="12"/>
      <c r="E26" s="12"/>
      <c r="F26" s="13"/>
    </row>
    <row r="27" spans="1:6" s="2" customFormat="1" ht="22.5" customHeight="1" x14ac:dyDescent="0.3">
      <c r="A27" s="3" t="s">
        <v>0</v>
      </c>
      <c r="B27" s="3" t="s">
        <v>1</v>
      </c>
      <c r="C27" s="3" t="s">
        <v>2</v>
      </c>
      <c r="D27" s="3" t="s">
        <v>4</v>
      </c>
      <c r="E27" s="3" t="s">
        <v>3</v>
      </c>
      <c r="F27" s="3" t="s">
        <v>13</v>
      </c>
    </row>
    <row r="28" spans="1:6" s="4" customFormat="1" x14ac:dyDescent="0.3">
      <c r="A28" s="6" t="s">
        <v>28</v>
      </c>
      <c r="B28" s="6" t="s">
        <v>29</v>
      </c>
      <c r="C28" s="6" t="s">
        <v>30</v>
      </c>
      <c r="D28" s="6" t="s">
        <v>31</v>
      </c>
      <c r="E28" s="6" t="s">
        <v>22</v>
      </c>
      <c r="F28" s="6" t="s">
        <v>9</v>
      </c>
    </row>
    <row r="29" spans="1:6" s="4" customFormat="1" x14ac:dyDescent="0.3">
      <c r="A29" s="6" t="s">
        <v>32</v>
      </c>
      <c r="B29" s="6" t="s">
        <v>33</v>
      </c>
      <c r="C29" s="6" t="s">
        <v>34</v>
      </c>
      <c r="D29" s="6" t="s">
        <v>35</v>
      </c>
      <c r="E29" s="6" t="s">
        <v>36</v>
      </c>
      <c r="F29" s="6" t="s">
        <v>9</v>
      </c>
    </row>
    <row r="30" spans="1:6" s="4" customFormat="1" x14ac:dyDescent="0.3">
      <c r="A30" s="6" t="s">
        <v>37</v>
      </c>
      <c r="B30" s="6" t="s">
        <v>38</v>
      </c>
      <c r="C30" s="6" t="s">
        <v>39</v>
      </c>
      <c r="D30" s="6" t="s">
        <v>40</v>
      </c>
      <c r="E30" s="6" t="s">
        <v>41</v>
      </c>
      <c r="F30" s="6" t="s">
        <v>8</v>
      </c>
    </row>
    <row r="31" spans="1:6" s="4" customFormat="1" x14ac:dyDescent="0.3">
      <c r="A31" s="6" t="s">
        <v>42</v>
      </c>
      <c r="B31" s="6" t="s">
        <v>43</v>
      </c>
      <c r="C31" s="6" t="s">
        <v>44</v>
      </c>
      <c r="D31" s="6" t="s">
        <v>45</v>
      </c>
      <c r="E31" s="6" t="s">
        <v>46</v>
      </c>
      <c r="F31" s="6" t="s">
        <v>8</v>
      </c>
    </row>
    <row r="32" spans="1:6" s="4" customFormat="1" x14ac:dyDescent="0.3">
      <c r="A32" s="6" t="s">
        <v>47</v>
      </c>
      <c r="B32" s="6" t="s">
        <v>48</v>
      </c>
      <c r="C32" s="6" t="s">
        <v>49</v>
      </c>
      <c r="D32" s="6" t="s">
        <v>50</v>
      </c>
      <c r="E32" s="6" t="s">
        <v>51</v>
      </c>
      <c r="F32" s="6" t="s">
        <v>8</v>
      </c>
    </row>
    <row r="33" spans="1:6" s="4" customFormat="1" x14ac:dyDescent="0.3">
      <c r="A33" s="6" t="s">
        <v>52</v>
      </c>
      <c r="B33" s="6" t="s">
        <v>53</v>
      </c>
      <c r="C33" s="6" t="s">
        <v>54</v>
      </c>
      <c r="D33" s="6" t="s">
        <v>55</v>
      </c>
      <c r="E33" s="6" t="s">
        <v>12</v>
      </c>
      <c r="F33" s="6" t="s">
        <v>7</v>
      </c>
    </row>
    <row r="34" spans="1:6" s="4" customFormat="1" x14ac:dyDescent="0.3">
      <c r="A34" s="6" t="s">
        <v>56</v>
      </c>
      <c r="B34" s="6" t="s">
        <v>57</v>
      </c>
      <c r="C34" s="6" t="s">
        <v>58</v>
      </c>
      <c r="D34" s="6" t="s">
        <v>59</v>
      </c>
      <c r="E34" s="6" t="s">
        <v>16</v>
      </c>
      <c r="F34" s="6" t="s">
        <v>7</v>
      </c>
    </row>
    <row r="35" spans="1:6" s="4" customFormat="1" x14ac:dyDescent="0.3">
      <c r="A35" s="6" t="s">
        <v>60</v>
      </c>
      <c r="B35" s="6" t="s">
        <v>61</v>
      </c>
      <c r="C35" s="6" t="s">
        <v>62</v>
      </c>
      <c r="D35" s="6" t="s">
        <v>63</v>
      </c>
      <c r="E35" s="6" t="s">
        <v>64</v>
      </c>
      <c r="F35" s="6" t="s">
        <v>7</v>
      </c>
    </row>
    <row r="36" spans="1:6" s="4" customFormat="1" x14ac:dyDescent="0.3">
      <c r="A36" s="6" t="s">
        <v>65</v>
      </c>
      <c r="B36" s="6" t="s">
        <v>66</v>
      </c>
      <c r="C36" s="6" t="s">
        <v>67</v>
      </c>
      <c r="D36" s="6" t="s">
        <v>68</v>
      </c>
      <c r="E36" s="6" t="s">
        <v>69</v>
      </c>
      <c r="F36" s="6" t="s">
        <v>7</v>
      </c>
    </row>
    <row r="37" spans="1:6" s="4" customFormat="1" x14ac:dyDescent="0.3">
      <c r="A37" s="6" t="s">
        <v>70</v>
      </c>
      <c r="B37" s="6" t="s">
        <v>71</v>
      </c>
      <c r="C37" s="6" t="s">
        <v>72</v>
      </c>
      <c r="D37" s="6" t="s">
        <v>73</v>
      </c>
      <c r="E37" s="6" t="s">
        <v>17</v>
      </c>
      <c r="F37" s="6" t="s">
        <v>7</v>
      </c>
    </row>
    <row r="38" spans="1:6" s="4" customFormat="1" x14ac:dyDescent="0.3">
      <c r="A38" s="6" t="s">
        <v>74</v>
      </c>
      <c r="B38" s="6" t="s">
        <v>75</v>
      </c>
      <c r="C38" s="6" t="s">
        <v>76</v>
      </c>
      <c r="D38" s="6" t="s">
        <v>77</v>
      </c>
      <c r="E38" s="6" t="s">
        <v>78</v>
      </c>
      <c r="F38" s="6" t="s">
        <v>7</v>
      </c>
    </row>
    <row r="39" spans="1:6" s="4" customFormat="1" x14ac:dyDescent="0.3">
      <c r="A39" s="6" t="s">
        <v>79</v>
      </c>
      <c r="B39" s="6" t="s">
        <v>80</v>
      </c>
      <c r="C39" s="6" t="s">
        <v>81</v>
      </c>
      <c r="D39" s="6" t="s">
        <v>82</v>
      </c>
      <c r="E39" s="6" t="s">
        <v>12</v>
      </c>
      <c r="F39" s="6" t="s">
        <v>7</v>
      </c>
    </row>
    <row r="40" spans="1:6" s="4" customFormat="1" x14ac:dyDescent="0.3">
      <c r="A40" s="6" t="s">
        <v>83</v>
      </c>
      <c r="B40" s="6" t="s">
        <v>84</v>
      </c>
      <c r="C40" s="6" t="s">
        <v>85</v>
      </c>
      <c r="D40" s="6" t="s">
        <v>86</v>
      </c>
      <c r="E40" s="6" t="s">
        <v>18</v>
      </c>
      <c r="F40" s="6" t="s">
        <v>9</v>
      </c>
    </row>
    <row r="41" spans="1:6" s="4" customFormat="1" x14ac:dyDescent="0.3">
      <c r="A41" s="6" t="s">
        <v>87</v>
      </c>
      <c r="B41" s="6" t="s">
        <v>88</v>
      </c>
      <c r="C41" s="6" t="s">
        <v>89</v>
      </c>
      <c r="D41" s="6" t="s">
        <v>90</v>
      </c>
      <c r="E41" s="6" t="s">
        <v>18</v>
      </c>
      <c r="F41" s="6" t="s">
        <v>9</v>
      </c>
    </row>
    <row r="42" spans="1:6" s="4" customFormat="1" x14ac:dyDescent="0.3">
      <c r="A42" s="6" t="s">
        <v>91</v>
      </c>
      <c r="B42" s="6" t="s">
        <v>92</v>
      </c>
      <c r="C42" s="6" t="s">
        <v>93</v>
      </c>
      <c r="D42" s="6" t="s">
        <v>94</v>
      </c>
      <c r="E42" s="6" t="s">
        <v>238</v>
      </c>
      <c r="F42" s="6" t="s">
        <v>9</v>
      </c>
    </row>
    <row r="43" spans="1:6" s="4" customFormat="1" x14ac:dyDescent="0.3">
      <c r="A43" s="6" t="s">
        <v>95</v>
      </c>
      <c r="B43" s="6" t="s">
        <v>96</v>
      </c>
      <c r="C43" s="6" t="s">
        <v>97</v>
      </c>
      <c r="D43" s="6" t="s">
        <v>94</v>
      </c>
      <c r="E43" s="6" t="s">
        <v>238</v>
      </c>
      <c r="F43" s="6" t="s">
        <v>9</v>
      </c>
    </row>
    <row r="44" spans="1:6" s="4" customFormat="1" x14ac:dyDescent="0.3">
      <c r="A44" s="6" t="s">
        <v>98</v>
      </c>
      <c r="B44" s="6" t="s">
        <v>99</v>
      </c>
      <c r="C44" s="6" t="s">
        <v>100</v>
      </c>
      <c r="D44" s="6" t="s">
        <v>101</v>
      </c>
      <c r="E44" s="6" t="s">
        <v>102</v>
      </c>
      <c r="F44" s="6" t="s">
        <v>9</v>
      </c>
    </row>
    <row r="45" spans="1:6" s="4" customFormat="1" x14ac:dyDescent="0.3">
      <c r="A45" s="6" t="s">
        <v>103</v>
      </c>
      <c r="B45" s="6" t="s">
        <v>104</v>
      </c>
      <c r="C45" s="6" t="s">
        <v>105</v>
      </c>
      <c r="D45" s="6" t="s">
        <v>101</v>
      </c>
      <c r="E45" s="6" t="s">
        <v>102</v>
      </c>
      <c r="F45" s="6" t="s">
        <v>9</v>
      </c>
    </row>
    <row r="46" spans="1:6" s="4" customFormat="1" x14ac:dyDescent="0.3">
      <c r="A46" s="6" t="s">
        <v>106</v>
      </c>
      <c r="B46" s="6" t="s">
        <v>107</v>
      </c>
      <c r="C46" s="6" t="s">
        <v>108</v>
      </c>
      <c r="D46" s="6" t="s">
        <v>109</v>
      </c>
      <c r="E46" s="6" t="s">
        <v>18</v>
      </c>
      <c r="F46" s="6" t="s">
        <v>9</v>
      </c>
    </row>
    <row r="47" spans="1:6" s="4" customFormat="1" x14ac:dyDescent="0.3">
      <c r="A47" s="6" t="s">
        <v>110</v>
      </c>
      <c r="B47" s="6" t="s">
        <v>111</v>
      </c>
      <c r="C47" s="6" t="s">
        <v>112</v>
      </c>
      <c r="D47" s="6" t="s">
        <v>113</v>
      </c>
      <c r="E47" s="6" t="s">
        <v>18</v>
      </c>
      <c r="F47" s="6" t="s">
        <v>9</v>
      </c>
    </row>
    <row r="48" spans="1:6" s="4" customFormat="1" x14ac:dyDescent="0.3">
      <c r="A48" s="6" t="s">
        <v>114</v>
      </c>
      <c r="B48" s="6" t="s">
        <v>115</v>
      </c>
      <c r="C48" s="6" t="s">
        <v>116</v>
      </c>
      <c r="D48" s="6" t="s">
        <v>117</v>
      </c>
      <c r="E48" s="6" t="s">
        <v>118</v>
      </c>
      <c r="F48" s="6" t="s">
        <v>9</v>
      </c>
    </row>
    <row r="49" spans="1:6" s="4" customFormat="1" x14ac:dyDescent="0.3">
      <c r="A49" s="6" t="s">
        <v>119</v>
      </c>
      <c r="B49" s="6" t="s">
        <v>120</v>
      </c>
      <c r="C49" s="6" t="s">
        <v>121</v>
      </c>
      <c r="D49" s="6" t="s">
        <v>19</v>
      </c>
      <c r="E49" s="6" t="s">
        <v>20</v>
      </c>
      <c r="F49" s="6" t="s">
        <v>21</v>
      </c>
    </row>
    <row r="50" spans="1:6" s="4" customFormat="1" x14ac:dyDescent="0.3">
      <c r="A50" s="6" t="s">
        <v>122</v>
      </c>
      <c r="B50" s="6" t="s">
        <v>123</v>
      </c>
      <c r="C50" s="6" t="s">
        <v>124</v>
      </c>
      <c r="D50" s="6" t="s">
        <v>125</v>
      </c>
      <c r="E50" s="6" t="s">
        <v>126</v>
      </c>
      <c r="F50" s="6" t="s">
        <v>6</v>
      </c>
    </row>
    <row r="51" spans="1:6" s="4" customFormat="1" x14ac:dyDescent="0.3">
      <c r="A51" s="6" t="s">
        <v>127</v>
      </c>
      <c r="B51" s="6" t="s">
        <v>128</v>
      </c>
      <c r="C51" s="6" t="s">
        <v>129</v>
      </c>
      <c r="D51" s="6" t="s">
        <v>130</v>
      </c>
      <c r="E51" s="6" t="s">
        <v>14</v>
      </c>
      <c r="F51" s="6" t="s">
        <v>6</v>
      </c>
    </row>
    <row r="52" spans="1:6" s="4" customFormat="1" x14ac:dyDescent="0.3">
      <c r="A52" s="6" t="s">
        <v>131</v>
      </c>
      <c r="B52" s="6" t="s">
        <v>132</v>
      </c>
      <c r="C52" s="6" t="s">
        <v>133</v>
      </c>
      <c r="D52" s="6" t="s">
        <v>134</v>
      </c>
      <c r="E52" s="6" t="s">
        <v>135</v>
      </c>
      <c r="F52" s="6" t="s">
        <v>6</v>
      </c>
    </row>
    <row r="53" spans="1:6" s="4" customFormat="1" x14ac:dyDescent="0.3">
      <c r="A53" s="6" t="s">
        <v>136</v>
      </c>
      <c r="B53" s="6" t="s">
        <v>137</v>
      </c>
      <c r="C53" s="6" t="s">
        <v>138</v>
      </c>
      <c r="D53" s="6" t="s">
        <v>139</v>
      </c>
      <c r="E53" s="6" t="s">
        <v>140</v>
      </c>
      <c r="F53" s="6" t="s">
        <v>6</v>
      </c>
    </row>
    <row r="54" spans="1:6" s="4" customFormat="1" x14ac:dyDescent="0.3">
      <c r="A54" s="6" t="s">
        <v>141</v>
      </c>
      <c r="B54" s="6" t="s">
        <v>142</v>
      </c>
      <c r="C54" s="6" t="s">
        <v>143</v>
      </c>
      <c r="D54" s="6" t="s">
        <v>144</v>
      </c>
      <c r="E54" s="6" t="s">
        <v>145</v>
      </c>
      <c r="F54" s="6" t="s">
        <v>6</v>
      </c>
    </row>
    <row r="55" spans="1:6" s="4" customFormat="1" x14ac:dyDescent="0.3">
      <c r="A55" s="6" t="s">
        <v>146</v>
      </c>
      <c r="B55" s="6" t="s">
        <v>147</v>
      </c>
      <c r="C55" s="6" t="s">
        <v>148</v>
      </c>
      <c r="D55" s="6" t="s">
        <v>149</v>
      </c>
      <c r="E55" s="6" t="s">
        <v>150</v>
      </c>
      <c r="F55" s="6" t="s">
        <v>6</v>
      </c>
    </row>
    <row r="56" spans="1:6" s="4" customFormat="1" x14ac:dyDescent="0.3">
      <c r="A56" s="6" t="s">
        <v>151</v>
      </c>
      <c r="B56" s="6" t="s">
        <v>152</v>
      </c>
      <c r="C56" s="6" t="s">
        <v>153</v>
      </c>
      <c r="D56" s="6" t="s">
        <v>149</v>
      </c>
      <c r="E56" s="6" t="s">
        <v>154</v>
      </c>
      <c r="F56" s="6" t="s">
        <v>6</v>
      </c>
    </row>
    <row r="57" spans="1:6" s="4" customFormat="1" x14ac:dyDescent="0.3">
      <c r="A57" s="6" t="s">
        <v>155</v>
      </c>
      <c r="B57" s="6" t="s">
        <v>156</v>
      </c>
      <c r="C57" s="6" t="s">
        <v>157</v>
      </c>
      <c r="D57" s="6" t="s">
        <v>158</v>
      </c>
      <c r="E57" s="6" t="s">
        <v>159</v>
      </c>
      <c r="F57" s="6" t="s">
        <v>6</v>
      </c>
    </row>
    <row r="58" spans="1:6" s="4" customFormat="1" x14ac:dyDescent="0.3">
      <c r="A58" s="6" t="s">
        <v>160</v>
      </c>
      <c r="B58" s="6" t="s">
        <v>161</v>
      </c>
      <c r="C58" s="6" t="s">
        <v>162</v>
      </c>
      <c r="D58" s="6" t="s">
        <v>163</v>
      </c>
      <c r="E58" s="6" t="s">
        <v>164</v>
      </c>
      <c r="F58" s="6" t="s">
        <v>6</v>
      </c>
    </row>
    <row r="59" spans="1:6" s="4" customFormat="1" x14ac:dyDescent="0.3">
      <c r="A59" s="6" t="s">
        <v>165</v>
      </c>
      <c r="B59" s="6" t="s">
        <v>166</v>
      </c>
      <c r="C59" s="6" t="s">
        <v>167</v>
      </c>
      <c r="D59" s="6" t="s">
        <v>168</v>
      </c>
      <c r="E59" s="6" t="s">
        <v>169</v>
      </c>
      <c r="F59" s="6" t="s">
        <v>6</v>
      </c>
    </row>
    <row r="60" spans="1:6" s="4" customFormat="1" x14ac:dyDescent="0.3">
      <c r="A60" s="6" t="s">
        <v>170</v>
      </c>
      <c r="B60" s="6" t="s">
        <v>171</v>
      </c>
      <c r="C60" s="6" t="s">
        <v>172</v>
      </c>
      <c r="D60" s="6" t="s">
        <v>234</v>
      </c>
      <c r="E60" s="6" t="s">
        <v>12</v>
      </c>
      <c r="F60" s="6" t="s">
        <v>6</v>
      </c>
    </row>
    <row r="61" spans="1:6" s="4" customFormat="1" x14ac:dyDescent="0.3">
      <c r="A61" s="6" t="s">
        <v>173</v>
      </c>
      <c r="B61" s="6" t="s">
        <v>174</v>
      </c>
      <c r="C61" s="6" t="s">
        <v>175</v>
      </c>
      <c r="D61" s="6" t="s">
        <v>176</v>
      </c>
      <c r="E61" s="6" t="s">
        <v>177</v>
      </c>
      <c r="F61" s="6" t="s">
        <v>6</v>
      </c>
    </row>
    <row r="62" spans="1:6" s="4" customFormat="1" x14ac:dyDescent="0.3">
      <c r="A62" s="6" t="s">
        <v>178</v>
      </c>
      <c r="B62" s="6" t="s">
        <v>179</v>
      </c>
      <c r="C62" s="6" t="s">
        <v>180</v>
      </c>
      <c r="D62" s="6" t="s">
        <v>181</v>
      </c>
      <c r="E62" s="6" t="s">
        <v>182</v>
      </c>
      <c r="F62" s="6" t="s">
        <v>6</v>
      </c>
    </row>
    <row r="63" spans="1:6" s="4" customFormat="1" x14ac:dyDescent="0.3">
      <c r="A63" s="6" t="s">
        <v>183</v>
      </c>
      <c r="B63" s="6" t="s">
        <v>184</v>
      </c>
      <c r="C63" s="6" t="s">
        <v>185</v>
      </c>
      <c r="D63" s="6" t="s">
        <v>186</v>
      </c>
      <c r="E63" s="6" t="s">
        <v>187</v>
      </c>
      <c r="F63" s="6" t="s">
        <v>6</v>
      </c>
    </row>
    <row r="64" spans="1:6" s="4" customFormat="1" x14ac:dyDescent="0.3">
      <c r="A64" s="6" t="s">
        <v>188</v>
      </c>
      <c r="B64" s="6" t="s">
        <v>189</v>
      </c>
      <c r="C64" s="6" t="s">
        <v>190</v>
      </c>
      <c r="D64" s="6" t="s">
        <v>191</v>
      </c>
      <c r="E64" s="6" t="s">
        <v>192</v>
      </c>
      <c r="F64" s="6" t="s">
        <v>6</v>
      </c>
    </row>
    <row r="65" spans="1:6" s="4" customFormat="1" x14ac:dyDescent="0.3">
      <c r="A65" s="6" t="s">
        <v>193</v>
      </c>
      <c r="B65" s="6" t="s">
        <v>194</v>
      </c>
      <c r="C65" s="6" t="s">
        <v>195</v>
      </c>
      <c r="D65" s="6" t="s">
        <v>196</v>
      </c>
      <c r="E65" s="6" t="s">
        <v>22</v>
      </c>
      <c r="F65" s="6" t="s">
        <v>6</v>
      </c>
    </row>
    <row r="66" spans="1:6" s="4" customFormat="1" x14ac:dyDescent="0.3">
      <c r="A66" s="6" t="s">
        <v>197</v>
      </c>
      <c r="B66" s="6" t="s">
        <v>198</v>
      </c>
      <c r="C66" s="6" t="s">
        <v>199</v>
      </c>
      <c r="D66" s="6" t="s">
        <v>200</v>
      </c>
      <c r="E66" s="6" t="s">
        <v>201</v>
      </c>
      <c r="F66" s="6" t="s">
        <v>10</v>
      </c>
    </row>
    <row r="67" spans="1:6" s="4" customFormat="1" x14ac:dyDescent="0.3">
      <c r="A67" s="6" t="s">
        <v>202</v>
      </c>
      <c r="B67" s="6" t="s">
        <v>203</v>
      </c>
      <c r="C67" s="6" t="s">
        <v>204</v>
      </c>
      <c r="D67" s="6" t="s">
        <v>205</v>
      </c>
      <c r="E67" s="6" t="s">
        <v>236</v>
      </c>
      <c r="F67" s="6" t="s">
        <v>10</v>
      </c>
    </row>
    <row r="68" spans="1:6" s="4" customFormat="1" x14ac:dyDescent="0.3">
      <c r="A68" s="6" t="s">
        <v>206</v>
      </c>
      <c r="B68" s="6" t="s">
        <v>207</v>
      </c>
      <c r="C68" s="6" t="s">
        <v>208</v>
      </c>
      <c r="D68" s="6" t="s">
        <v>209</v>
      </c>
      <c r="E68" s="6" t="s">
        <v>237</v>
      </c>
      <c r="F68" s="6" t="s">
        <v>10</v>
      </c>
    </row>
    <row r="69" spans="1:6" s="4" customFormat="1" x14ac:dyDescent="0.3">
      <c r="A69" s="6" t="s">
        <v>210</v>
      </c>
      <c r="B69" s="6" t="s">
        <v>211</v>
      </c>
      <c r="C69" s="6" t="s">
        <v>212</v>
      </c>
      <c r="D69" s="6" t="s">
        <v>213</v>
      </c>
      <c r="E69" s="6" t="s">
        <v>12</v>
      </c>
      <c r="F69" s="6" t="s">
        <v>10</v>
      </c>
    </row>
    <row r="70" spans="1:6" s="4" customFormat="1" x14ac:dyDescent="0.3">
      <c r="A70" s="6" t="s">
        <v>214</v>
      </c>
      <c r="B70" s="6" t="s">
        <v>215</v>
      </c>
      <c r="C70" s="6" t="s">
        <v>216</v>
      </c>
      <c r="D70" s="6" t="s">
        <v>217</v>
      </c>
      <c r="E70" s="6" t="s">
        <v>218</v>
      </c>
      <c r="F70" s="6" t="s">
        <v>10</v>
      </c>
    </row>
    <row r="71" spans="1:6" s="4" customFormat="1" x14ac:dyDescent="0.3">
      <c r="A71" s="6" t="s">
        <v>219</v>
      </c>
      <c r="B71" s="6" t="s">
        <v>220</v>
      </c>
      <c r="C71" s="6" t="s">
        <v>23</v>
      </c>
      <c r="D71" s="6" t="s">
        <v>24</v>
      </c>
      <c r="E71" s="6" t="s">
        <v>15</v>
      </c>
      <c r="F71" s="6" t="s">
        <v>10</v>
      </c>
    </row>
    <row r="72" spans="1:6" s="4" customFormat="1" x14ac:dyDescent="0.3">
      <c r="A72" s="6" t="s">
        <v>221</v>
      </c>
      <c r="B72" s="6" t="s">
        <v>222</v>
      </c>
      <c r="C72" s="6" t="s">
        <v>223</v>
      </c>
      <c r="D72" s="6" t="s">
        <v>224</v>
      </c>
      <c r="E72" s="6" t="s">
        <v>11</v>
      </c>
      <c r="F72" s="6" t="s">
        <v>10</v>
      </c>
    </row>
    <row r="73" spans="1:6" s="4" customFormat="1" x14ac:dyDescent="0.3">
      <c r="A73" s="6" t="s">
        <v>225</v>
      </c>
      <c r="B73" s="6" t="s">
        <v>226</v>
      </c>
      <c r="C73" s="6" t="s">
        <v>227</v>
      </c>
      <c r="D73" s="6" t="s">
        <v>228</v>
      </c>
      <c r="E73" s="6" t="s">
        <v>229</v>
      </c>
      <c r="F73" s="6" t="s">
        <v>10</v>
      </c>
    </row>
    <row r="74" spans="1:6" s="4" customFormat="1" x14ac:dyDescent="0.3">
      <c r="A74" s="6" t="s">
        <v>230</v>
      </c>
      <c r="B74" s="6" t="s">
        <v>231</v>
      </c>
      <c r="C74" s="6" t="s">
        <v>232</v>
      </c>
      <c r="D74" s="6" t="s">
        <v>235</v>
      </c>
      <c r="E74" s="6" t="s">
        <v>233</v>
      </c>
      <c r="F74" s="6" t="s">
        <v>10</v>
      </c>
    </row>
  </sheetData>
  <mergeCells count="3">
    <mergeCell ref="A2:F2"/>
    <mergeCell ref="A26:F26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2023-03-10T05:54:35Z</dcterms:modified>
</cp:coreProperties>
</file>