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3년\구입도서 작업\홈피 신착공지\"/>
    </mc:Choice>
  </mc:AlternateContent>
  <xr:revisionPtr revIDLastSave="0" documentId="13_ncr:1_{B6BB65DF-11AF-459D-AF16-BA7879F831CB}" xr6:coauthVersionLast="36" xr6:coauthVersionMax="36" xr10:uidLastSave="{00000000-0000-0000-0000-000000000000}"/>
  <bookViews>
    <workbookView xWindow="0" yWindow="0" windowWidth="28800" windowHeight="11955" xr2:uid="{00000000-000D-0000-FFFF-FFFF00000000}"/>
  </bookViews>
  <sheets>
    <sheet name="12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C23" i="1" l="1"/>
  <c r="B23" i="1"/>
  <c r="A23" i="1"/>
  <c r="D22" i="1"/>
  <c r="C22" i="1"/>
  <c r="A22" i="1"/>
  <c r="D21" i="1"/>
  <c r="C21" i="1"/>
  <c r="A21" i="1"/>
  <c r="D20" i="1"/>
  <c r="B20" i="1"/>
  <c r="A20" i="1"/>
  <c r="C19" i="1"/>
  <c r="B19" i="1"/>
  <c r="A19" i="1"/>
  <c r="C18" i="1"/>
  <c r="B18" i="1"/>
  <c r="A18" i="1"/>
  <c r="C17" i="1"/>
  <c r="B17" i="1"/>
  <c r="A17" i="1"/>
  <c r="C16" i="1"/>
  <c r="B16" i="1"/>
  <c r="A16" i="1"/>
  <c r="C15" i="1"/>
  <c r="B15" i="1"/>
  <c r="A15" i="1"/>
  <c r="C14" i="1"/>
  <c r="B14" i="1"/>
  <c r="A14" i="1"/>
  <c r="D13" i="1"/>
  <c r="C13" i="1"/>
  <c r="A13" i="1"/>
  <c r="C12" i="1"/>
  <c r="B12" i="1"/>
  <c r="A12" i="1"/>
  <c r="C11" i="1"/>
  <c r="B11" i="1"/>
  <c r="A11" i="1"/>
  <c r="C10" i="1"/>
  <c r="B10" i="1"/>
  <c r="A10" i="1"/>
  <c r="E9" i="1"/>
  <c r="D9" i="1"/>
  <c r="C9" i="1"/>
  <c r="B9" i="1"/>
  <c r="A9" i="1"/>
  <c r="C8" i="1"/>
  <c r="B8" i="1"/>
  <c r="A8" i="1"/>
  <c r="C7" i="1"/>
  <c r="A7" i="1"/>
  <c r="D6" i="1"/>
  <c r="C6" i="1"/>
  <c r="B6" i="1"/>
  <c r="A6" i="1"/>
  <c r="B5" i="1"/>
  <c r="A5" i="1"/>
  <c r="D4" i="1"/>
  <c r="C4" i="1"/>
  <c r="B4" i="1"/>
  <c r="A4" i="1"/>
</calcChain>
</file>

<file path=xl/sharedStrings.xml><?xml version="1.0" encoding="utf-8"?>
<sst xmlns="http://schemas.openxmlformats.org/spreadsheetml/2006/main" count="420" uniqueCount="319">
  <si>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</si>
  <si>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</si>
  <si>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</si>
  <si>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</si>
  <si>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</si>
  <si>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</si>
  <si>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</si>
  <si>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</si>
  <si>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(구산동)종합자료실_1층</t>
  </si>
  <si>
    <t>(구산동)청소년자료실_3층</t>
  </si>
  <si>
    <t xml:space="preserve">자료실 </t>
    <phoneticPr fontId="1" type="noConversion"/>
  </si>
  <si>
    <t>창비</t>
  </si>
  <si>
    <t>비룡소</t>
  </si>
  <si>
    <t>(구산동)만화자료실_4층</t>
  </si>
  <si>
    <t>최*실</t>
  </si>
  <si>
    <t>위즈덤하우스</t>
  </si>
  <si>
    <t>카시오페아</t>
  </si>
  <si>
    <t>문학과지성사</t>
  </si>
  <si>
    <t>문학동네</t>
  </si>
  <si>
    <t>OrangeD(오렌지디)</t>
  </si>
  <si>
    <t>유유</t>
  </si>
  <si>
    <t>(구산동)종합자료실_4층</t>
  </si>
  <si>
    <t>아작</t>
  </si>
  <si>
    <t>유엑스리뷰</t>
  </si>
  <si>
    <t>12차 희망도서 목록</t>
    <phoneticPr fontId="1" type="noConversion"/>
  </si>
  <si>
    <t>(5월 11일까지 신청자 우선 대출 )</t>
    <phoneticPr fontId="1" type="noConversion"/>
  </si>
  <si>
    <t>12차 신착도서 목록</t>
    <phoneticPr fontId="1" type="noConversion"/>
  </si>
  <si>
    <t>이*정</t>
  </si>
  <si>
    <t>오십의 기술</t>
  </si>
  <si>
    <t>이호선 지음</t>
  </si>
  <si>
    <t>오*후</t>
  </si>
  <si>
    <t>321-ㅎ959ㅇ</t>
  </si>
  <si>
    <t>희정 지음</t>
  </si>
  <si>
    <t>갈라파고스</t>
  </si>
  <si>
    <t>박*아</t>
  </si>
  <si>
    <t>백욱인 지음</t>
  </si>
  <si>
    <t>휴머니스트</t>
  </si>
  <si>
    <t>이*일</t>
  </si>
  <si>
    <t>양*희</t>
  </si>
  <si>
    <t>김영옥 지음</t>
  </si>
  <si>
    <t>김*옥</t>
  </si>
  <si>
    <t>이은경 지음</t>
  </si>
  <si>
    <t>포레스트북스</t>
  </si>
  <si>
    <t>구*제</t>
  </si>
  <si>
    <t>채승우 지음</t>
  </si>
  <si>
    <t>보스토크프레스</t>
  </si>
  <si>
    <t>한*혜</t>
  </si>
  <si>
    <t>709-ㅋ838ㅈ</t>
  </si>
  <si>
    <t>웨일북</t>
  </si>
  <si>
    <t>오*윤</t>
  </si>
  <si>
    <t>박강준 지음</t>
  </si>
  <si>
    <t>키위엔</t>
  </si>
  <si>
    <t>김*영</t>
  </si>
  <si>
    <t>신이인 지음</t>
  </si>
  <si>
    <t>민음사</t>
  </si>
  <si>
    <t>노*수</t>
  </si>
  <si>
    <t>윤소정 [외]지음</t>
  </si>
  <si>
    <t>월인</t>
  </si>
  <si>
    <t>김*자</t>
  </si>
  <si>
    <t>시아란 지음</t>
  </si>
  <si>
    <t>안전가옥</t>
  </si>
  <si>
    <t>노*영</t>
  </si>
  <si>
    <t>윤인현 지음</t>
  </si>
  <si>
    <t>경진출판</t>
  </si>
  <si>
    <t>죽음의 가시</t>
  </si>
  <si>
    <t>이*환</t>
  </si>
  <si>
    <t>843-ㅅ448ㅍ</t>
  </si>
  <si>
    <t>843-ㅎ189ㄱ</t>
  </si>
  <si>
    <t>이*윤</t>
  </si>
  <si>
    <t>김호연 지음</t>
  </si>
  <si>
    <t>나무옆의자</t>
  </si>
  <si>
    <t>이*자</t>
  </si>
  <si>
    <t>EG0000060915</t>
  </si>
  <si>
    <t>400-ㅁ414ㅇ</t>
  </si>
  <si>
    <t>아주 위험한 과학책</t>
  </si>
  <si>
    <t>랜들 먼로 지음 ; 이강환 옮김</t>
  </si>
  <si>
    <t>시공사</t>
  </si>
  <si>
    <t>EG0000060931</t>
  </si>
  <si>
    <t>653.42-ㅅ734ㅂ</t>
  </si>
  <si>
    <t>빈방의 빛 : 시인이 말하는 호퍼</t>
  </si>
  <si>
    <t>마크 스트랜드 지음 ; 박상미 옮김</t>
  </si>
  <si>
    <t>한길사</t>
  </si>
  <si>
    <t>EG0000060932</t>
  </si>
  <si>
    <t>653.42-ㅋ778ㅎ</t>
  </si>
  <si>
    <t>호퍼 A-Z</t>
  </si>
  <si>
    <t>얼프 퀴스터 지음 ; 박상미 옮김</t>
  </si>
  <si>
    <t>EG0000060933</t>
  </si>
  <si>
    <t>740.7-ㄱ318ㅇ</t>
  </si>
  <si>
    <t>고광윤 지음</t>
  </si>
  <si>
    <t>길벗</t>
  </si>
  <si>
    <t>EG0000060924</t>
  </si>
  <si>
    <t>811.09-ㄴ45ㅁ</t>
  </si>
  <si>
    <t>문명의 바깥으로 : 나희덕 시론집</t>
  </si>
  <si>
    <t>나희덕 지음</t>
  </si>
  <si>
    <t>EG0000060928</t>
  </si>
  <si>
    <t>813.7-ㅅ884ㄱ2</t>
  </si>
  <si>
    <t>그렇게 우리의 이름이 되는 것이라고</t>
  </si>
  <si>
    <t>신유진 지음</t>
  </si>
  <si>
    <t>1984Books</t>
  </si>
  <si>
    <t>EG0000060927</t>
  </si>
  <si>
    <t>814.7-ㅅ884ㅇ2</t>
  </si>
  <si>
    <t>열다섯 번의 밤</t>
  </si>
  <si>
    <t>EG0000060925</t>
  </si>
  <si>
    <t>814.7-ㅅ884여</t>
  </si>
  <si>
    <t>열다섯 번의 낮</t>
  </si>
  <si>
    <t>EG0000060929</t>
  </si>
  <si>
    <t>818-ㄱ436ㄴ</t>
  </si>
  <si>
    <t>나의 뉴욕 수업 : 호퍼의 도시에서 나를 발견하다</t>
  </si>
  <si>
    <t>곽아람 지음</t>
  </si>
  <si>
    <t>아트북스</t>
  </si>
  <si>
    <t>EG0000060934</t>
  </si>
  <si>
    <t>818-ㅂ518ㅈ</t>
  </si>
  <si>
    <t>중쇄 찍는 법 : 잃은 독자에서 읽는 독자로</t>
  </si>
  <si>
    <t>박지혜 지음</t>
  </si>
  <si>
    <t>EG0000060916</t>
  </si>
  <si>
    <t>818-ㅇ565ㅂ</t>
  </si>
  <si>
    <t>바람이 되어 살아낼게 : 세월호 생존학생, 청년이 되어 쓰는 다짐</t>
  </si>
  <si>
    <t>유가영 지음</t>
  </si>
  <si>
    <t>다른</t>
  </si>
  <si>
    <t>EG0000060923</t>
  </si>
  <si>
    <t>843-ㄱ271ㅇ-1</t>
  </si>
  <si>
    <t>아웃랜더. 1</t>
  </si>
  <si>
    <t>다이애나 개벌돈 지음 ; 심연희 옮김</t>
  </si>
  <si>
    <t>orangeD(오렌지디)</t>
  </si>
  <si>
    <t>EG0000060922</t>
  </si>
  <si>
    <t>843-ㄱ271ㅇ-2</t>
  </si>
  <si>
    <t>아웃랜더. 2</t>
  </si>
  <si>
    <t>EG0000060920</t>
  </si>
  <si>
    <t>843-ㅇ294ㅂ</t>
  </si>
  <si>
    <t>밤의 경비원 : 루이스 어드리크 장편소설</t>
  </si>
  <si>
    <t>루이스 어드리크 지음 ; 이지예 옮김</t>
  </si>
  <si>
    <t>프시케의숲</t>
  </si>
  <si>
    <t>EG0000060921</t>
  </si>
  <si>
    <t>853-ㅁ828ㅇ</t>
  </si>
  <si>
    <t>아들 랭보</t>
  </si>
  <si>
    <t>피에르 미숑 지음 ; 임명주 옮김</t>
  </si>
  <si>
    <t>EG0000060926</t>
  </si>
  <si>
    <t>859.36-ㄱ271ㅇ</t>
  </si>
  <si>
    <t>약속 : 데이먼 갤것 장편소설</t>
  </si>
  <si>
    <t>데이먼 갤것 지음 ; 이소영 옮김</t>
  </si>
  <si>
    <t>문학사상</t>
  </si>
  <si>
    <t>EG0000060919</t>
  </si>
  <si>
    <t>864-ㅍ44ㅈ</t>
  </si>
  <si>
    <t>종이로 만든 마을 : 에밀리 디킨슨이 사는 비밀의 집</t>
  </si>
  <si>
    <t>도미니크 포르티에 지음 ; 임명주 옮김</t>
  </si>
  <si>
    <t>비채</t>
  </si>
  <si>
    <t>EG0000060935</t>
  </si>
  <si>
    <t>981.302-ㅈ358ㅇ</t>
  </si>
  <si>
    <t>(리얼)일본 소도시 : 2023~2024년 최신판</t>
  </si>
  <si>
    <t>정꽃나래 ; 정꽃보라 [공]지음</t>
  </si>
  <si>
    <t>한빛라이프</t>
  </si>
  <si>
    <t>EG0000060952</t>
  </si>
  <si>
    <t>만810-ㅁ742ㄱ-10</t>
  </si>
  <si>
    <t>고수 : [액션/무협]. 10</t>
  </si>
  <si>
    <t>문정후, 류기운 [공]지음</t>
  </si>
  <si>
    <t>학산문화사</t>
  </si>
  <si>
    <t>EG0000060953</t>
  </si>
  <si>
    <t>만810-ㅁ742ㄱ-11</t>
  </si>
  <si>
    <t>고수 : [액션/무협]. 11</t>
  </si>
  <si>
    <t>EG0000060951</t>
  </si>
  <si>
    <t>만810-ㅇ289ㅇ-87</t>
  </si>
  <si>
    <t>열혈강호 : [액션/무협] = 熱血江湖. 87</t>
  </si>
  <si>
    <t>전극진 글 ; 양재현 그림</t>
  </si>
  <si>
    <t>대원씨아이</t>
  </si>
  <si>
    <t>EG0000060944</t>
  </si>
  <si>
    <t>만810-ㅇ732ㅇ-1</t>
  </si>
  <si>
    <t>은비가 내리는 나라 : [드라마/순정]. 1</t>
  </si>
  <si>
    <t>이미라 지음</t>
  </si>
  <si>
    <t>EG0000060945</t>
  </si>
  <si>
    <t>만810-ㅇ732ㅇ-2</t>
  </si>
  <si>
    <t>은비가 내리는 나라 : [드라마/순정]. 2</t>
  </si>
  <si>
    <t>EG0000060946</t>
  </si>
  <si>
    <t>만810-ㅇ732ㅇ-3</t>
  </si>
  <si>
    <t>은비가 내리는 나라 : [드라마/순정]. 3</t>
  </si>
  <si>
    <t>EG0000060947</t>
  </si>
  <si>
    <t>만810-ㅇ732ㅇ-4</t>
  </si>
  <si>
    <t>은비가 내리는 나라 : [드라마/순정]. 4</t>
  </si>
  <si>
    <t>EG0000060950</t>
  </si>
  <si>
    <t>만810-ㅈ488ㄷ-6</t>
  </si>
  <si>
    <t>더 복서 : [스포츠/예술] = (The)Boxer. 6</t>
  </si>
  <si>
    <t>정지훈 글·그림</t>
  </si>
  <si>
    <t>EG0000060948</t>
  </si>
  <si>
    <t>만830-ㅁ672ㅇ-27</t>
  </si>
  <si>
    <t>원펀맨 : [SF/판타지] = One-punch man. 27, 타츠마키 전개</t>
  </si>
  <si>
    <t>ONE 원작 ; 무라타 유스케 작화 ; 김동욱 옮김</t>
  </si>
  <si>
    <t>EG0000060949</t>
  </si>
  <si>
    <t>만830-ㅅ146ㄴ-7</t>
  </si>
  <si>
    <t>나는 신기한 박물관에 출근한다 : [전문/기타]. 7</t>
  </si>
  <si>
    <t>사와라 도모 지음 ; 나민형 옮김</t>
  </si>
  <si>
    <t>CG0000025948</t>
  </si>
  <si>
    <t>아194-ㄱ816ㅂ</t>
  </si>
  <si>
    <t>김시윤 글 ; 뜬금 그림</t>
  </si>
  <si>
    <t>파스텔하우스</t>
  </si>
  <si>
    <t>CG0000025963</t>
  </si>
  <si>
    <t>아527.41-ㅅ346ㄱ</t>
  </si>
  <si>
    <t>(설채현 선생님의)강아지 마음 사전</t>
  </si>
  <si>
    <t>설채현 글 ; 낭소 그림</t>
  </si>
  <si>
    <t>주니어김영사</t>
  </si>
  <si>
    <t>CG0000025966</t>
  </si>
  <si>
    <t>아808.9-큰848ㅊ-71</t>
  </si>
  <si>
    <t>참새의 신부가 되었습니다</t>
  </si>
  <si>
    <t>이지수 글 ; 이지아 그림</t>
  </si>
  <si>
    <t>책읽는곰</t>
  </si>
  <si>
    <t>CG0000025951</t>
  </si>
  <si>
    <t>아813.8-ㄱ237ㅋ-10</t>
  </si>
  <si>
    <t>(Good bye)코드네임 = Good bye Code name. Vol.10</t>
  </si>
  <si>
    <t>강경수 글·그림</t>
  </si>
  <si>
    <t>시공주니어</t>
  </si>
  <si>
    <t>CG0000025965</t>
  </si>
  <si>
    <t>아813.8-ㅂ458ㄱ</t>
  </si>
  <si>
    <t>개의 입장 : 내 이야기를 들려줄게</t>
  </si>
  <si>
    <t>박자울 ; 황동진 [공]지음</t>
  </si>
  <si>
    <t>어린이작가정신</t>
  </si>
  <si>
    <t>CG0000025949</t>
  </si>
  <si>
    <t>아813.8-ㅊ256ㄱ-2-5</t>
  </si>
  <si>
    <t>건방이의 초강력 수련기. 2-5, 피의 계곡</t>
  </si>
  <si>
    <t>천효정 글 ; 이정태 그림</t>
  </si>
  <si>
    <t>CG0000025961</t>
  </si>
  <si>
    <t>아813.8-ㅎ443ㅇ-4</t>
  </si>
  <si>
    <t>이리의 형제. 4, 친구와 적</t>
  </si>
  <si>
    <t>허교범 글 ; 신사 그림</t>
  </si>
  <si>
    <t>CG0000025957</t>
  </si>
  <si>
    <t>아843-ㄱ424라</t>
  </si>
  <si>
    <t>라스트 베어</t>
  </si>
  <si>
    <t>해너 골드 글 ; 레비 핀폴드 그림 ; 이민희 옮김</t>
  </si>
  <si>
    <t>CG0000025967</t>
  </si>
  <si>
    <t>유808.9-그571ㅊ-96</t>
  </si>
  <si>
    <t>거짓말이 뿡뿡, 고무장갑! : 유설화 그림책</t>
  </si>
  <si>
    <t>유설화 지음</t>
  </si>
  <si>
    <t>CG0000025950</t>
  </si>
  <si>
    <t>유808.9-세384ㅅ-42</t>
  </si>
  <si>
    <t>회색 늑대의 변장</t>
  </si>
  <si>
    <t>질 비주에른 글 ; 로낭 바델 그림 ; 변광배 옮김</t>
  </si>
  <si>
    <t>서광사</t>
  </si>
  <si>
    <t>CG0000025962</t>
  </si>
  <si>
    <t>유813.8-ㄱ257ㄱ</t>
  </si>
  <si>
    <t>건전지 엄마</t>
  </si>
  <si>
    <t>강인숙 ; 전승배 [공]지음</t>
  </si>
  <si>
    <t>CG0000025964</t>
  </si>
  <si>
    <t>유813.8-ㅇ779ㅌ</t>
  </si>
  <si>
    <t>틈만 나면</t>
  </si>
  <si>
    <t>이순옥 지음</t>
  </si>
  <si>
    <t>길벗어린이</t>
  </si>
  <si>
    <t>CG0000025952</t>
  </si>
  <si>
    <t>유833.8-ㅇ825여-3</t>
  </si>
  <si>
    <t>14마리의 달맞이</t>
  </si>
  <si>
    <t>이와무라 카즈오 지음 ; 박지석 옮김</t>
  </si>
  <si>
    <t>진선아이</t>
  </si>
  <si>
    <t>CG0000025953</t>
  </si>
  <si>
    <t>유833.8-ㅇ825여-4</t>
  </si>
  <si>
    <t>14마리의 빨래하기</t>
  </si>
  <si>
    <t>CG0000025954</t>
  </si>
  <si>
    <t>유833.8-ㅇ825여-5</t>
  </si>
  <si>
    <t>14마리의 이사하기</t>
  </si>
  <si>
    <t>CG0000025960</t>
  </si>
  <si>
    <t>유833.8-ㅇ825여-7</t>
  </si>
  <si>
    <t>14마리의 겨울나기</t>
  </si>
  <si>
    <t>CG0000025959</t>
  </si>
  <si>
    <t>유838.8-ㅇ825여-6</t>
  </si>
  <si>
    <t>14마리의 호박</t>
  </si>
  <si>
    <t>CG0000025955</t>
  </si>
  <si>
    <t>유863-ㅂ936느</t>
  </si>
  <si>
    <t>늑대는 간식을 먹지 않아</t>
  </si>
  <si>
    <t>앙드레 부샤르 글·그림 ; 이정주 옮김</t>
  </si>
  <si>
    <t>CG0000025958</t>
  </si>
  <si>
    <t>유863-ㅂ936ㄷ</t>
  </si>
  <si>
    <t>드르렁 드르렁, 아빠는 왜 코를 골지?</t>
  </si>
  <si>
    <t>CG0000025956</t>
  </si>
  <si>
    <t>유863-ㅂ936ㅅ</t>
  </si>
  <si>
    <t>사자는 사료를 먹지 않아</t>
  </si>
  <si>
    <t>CG0000025968</t>
  </si>
  <si>
    <t>유873-ㅋ384ㅇ</t>
  </si>
  <si>
    <t>유령 강아지 아니발</t>
  </si>
  <si>
    <t>호아킨 캄프 글·그림 ; 문주선 옮김</t>
  </si>
  <si>
    <t>노는날</t>
  </si>
  <si>
    <t>EG0000060943</t>
  </si>
  <si>
    <t>청029.1-ㅅ134ㅁ</t>
  </si>
  <si>
    <t>사랑한다면 고전을 읽어줘 : 천 개의 눈으로 지혜의 숲에서 고전 읽기</t>
  </si>
  <si>
    <t>최은실, 한태경, 박연옥, 차오름 [공] 지음</t>
  </si>
  <si>
    <t>마그리트서재</t>
  </si>
  <si>
    <t>EG0000060939</t>
  </si>
  <si>
    <t>청189.2-ㅅ156ㅅ</t>
  </si>
  <si>
    <t>10대를 위한 관계 수업 : 혼자가 되는 용기+타인과 연결되는 힘</t>
  </si>
  <si>
    <t>사이토 다카시 지음 ; 송지현 옮김</t>
  </si>
  <si>
    <t>또다른우주</t>
  </si>
  <si>
    <t>EG0000060942</t>
  </si>
  <si>
    <t>청802-ㅇ627시</t>
  </si>
  <si>
    <t>십대들이여, 첫 문장을 탐하라</t>
  </si>
  <si>
    <t>윤선희 지음</t>
  </si>
  <si>
    <t>행복한미래</t>
  </si>
  <si>
    <t>EG0000060936</t>
  </si>
  <si>
    <t>청811.708-ㅊ158ㅊ-44</t>
  </si>
  <si>
    <t>핑크는 여기서 시작된다</t>
  </si>
  <si>
    <t>최설 지음</t>
  </si>
  <si>
    <t>창비교육</t>
  </si>
  <si>
    <t>EG0000060938</t>
  </si>
  <si>
    <t>청813.7-ㅅ246ㄴ</t>
  </si>
  <si>
    <t>노 러브 존</t>
  </si>
  <si>
    <t>서석영 글</t>
  </si>
  <si>
    <t>풀과바람</t>
  </si>
  <si>
    <t>EG0000060937</t>
  </si>
  <si>
    <t>청813.7-이894ㅇ</t>
  </si>
  <si>
    <t>열다섯, 비밀의 온도</t>
  </si>
  <si>
    <t>이진미 지음</t>
  </si>
  <si>
    <t>초록서재</t>
  </si>
  <si>
    <t>EG0000060940</t>
  </si>
  <si>
    <t>청813.7-ㅎ411ㅊ</t>
  </si>
  <si>
    <t>함께 걷는 소설</t>
  </si>
  <si>
    <t>EG0000060941</t>
  </si>
  <si>
    <t>청843-ㅈ224ㅇ</t>
  </si>
  <si>
    <t>여고생 핍의 사건 파일 : 샐 싱 미스터리 편</t>
  </si>
  <si>
    <t>홀리 잭슨 지음 ; 장여정 옮김</t>
  </si>
  <si>
    <t>북레시피</t>
  </si>
  <si>
    <t>EG0000060901</t>
  </si>
  <si>
    <t>큰글자 813.7-ㄱ989ㅂ</t>
  </si>
  <si>
    <t>불편한 편의점 [큰글자책]</t>
  </si>
  <si>
    <t xml:space="preserve">영어책 읽기의 힘 : 영어가 유창한 아이들의 비밀 </t>
    <phoneticPr fontId="1" type="noConversion"/>
  </si>
  <si>
    <t xml:space="preserve">배려하면서도 할 말은 하는 친구가 되고 싶어 </t>
    <phoneticPr fontId="1" type="noConversion"/>
  </si>
  <si>
    <t>백수린 [공]지음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</si>
</sst>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3"/>
  <sheetViews>
    <sheetView tabSelected="1" topLeftCell="A43" zoomScale="115" zoomScaleNormal="115" workbookViewId="0">
      <selection activeCell="C59" sqref="C59"/>
    </sheetView>
  </sheetViews>
  <sheetFormatPr defaultRowHeight="16.5" x14ac:dyDescent="0.3"/>
  <cols>
    <col min="1" max="1" width="14.25" style="1" bestFit="1" customWidth="1"/>
    <col min="2" max="2" width="21" style="1" bestFit="1" customWidth="1"/>
    <col min="3" max="3" width="76.375" style="1" customWidth="1"/>
    <col min="4" max="4" width="45.625" style="1" customWidth="1"/>
    <col min="5" max="5" width="20.5" style="1" bestFit="1" customWidth="1"/>
    <col min="6" max="6" width="26.5" customWidth="1"/>
  </cols>
  <sheetData>
    <row r="1" spans="1:6" ht="42.75" customHeight="1" x14ac:dyDescent="0.3">
      <c r="A1" s="14" t="s">
        <v>24</v>
      </c>
      <c r="B1" s="15"/>
      <c r="C1" s="15"/>
      <c r="D1" s="15"/>
      <c r="E1" s="15"/>
      <c r="F1" s="16"/>
    </row>
    <row r="2" spans="1:6" ht="15.75" customHeight="1" x14ac:dyDescent="0.3">
      <c r="A2" s="8" t="s">
        <v>25</v>
      </c>
      <c r="B2" s="9"/>
      <c r="C2" s="9"/>
      <c r="D2" s="9"/>
      <c r="E2" s="9"/>
      <c r="F2" s="10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7" t="str">
        <f>"EG0000060911"</f>
        <v>EG0000060911</v>
      </c>
      <c r="B4" s="7" t="str">
        <f>"004.78-ㅁ454ㅇ"</f>
        <v>004.78-ㅁ454ㅇ</v>
      </c>
      <c r="C4" s="7" t="str">
        <f>"UX 라이터의 글쓰기 수업 : 고객 경험을 위한 마이크로카피 라이팅"</f>
        <v>UX 라이터의 글쓰기 수업 : 고객 경험을 위한 마이크로카피 라이팅</v>
      </c>
      <c r="D4" s="7" t="str">
        <f>"마이클 J. 메츠 ; 앤디 웰플 [공]지음 ; 심태은 옮김"</f>
        <v>마이클 J. 메츠 ; 앤디 웰플 [공]지음 ; 심태은 옮김</v>
      </c>
      <c r="E4" s="7" t="s">
        <v>23</v>
      </c>
      <c r="F4" s="7" t="s">
        <v>27</v>
      </c>
    </row>
    <row r="5" spans="1:6" s="5" customFormat="1" x14ac:dyDescent="0.3">
      <c r="A5" s="7" t="str">
        <f>"EG0000060913"</f>
        <v>EG0000060913</v>
      </c>
      <c r="B5" s="7" t="str">
        <f>"183.7-ㅇ951ㅇ"</f>
        <v>183.7-ㅇ951ㅇ</v>
      </c>
      <c r="C5" s="7" t="s">
        <v>28</v>
      </c>
      <c r="D5" s="7" t="s">
        <v>29</v>
      </c>
      <c r="E5" s="7" t="s">
        <v>16</v>
      </c>
      <c r="F5" s="7" t="s">
        <v>30</v>
      </c>
    </row>
    <row r="6" spans="1:6" s="5" customFormat="1" x14ac:dyDescent="0.3">
      <c r="A6" s="7" t="str">
        <f>"EG0000060909"</f>
        <v>EG0000060909</v>
      </c>
      <c r="B6" s="7" t="str">
        <f>"189.5-ㅁ384ㄱ"</f>
        <v>189.5-ㅁ384ㄱ</v>
      </c>
      <c r="C6" s="7" t="str">
        <f>"그들의 생각을 바꾸는 방법"</f>
        <v>그들의 생각을 바꾸는 방법</v>
      </c>
      <c r="D6" s="7" t="str">
        <f>"데이비드 맥레이니 지음 ; 이수경 옮김"</f>
        <v>데이비드 맥레이니 지음 ; 이수경 옮김</v>
      </c>
      <c r="E6" s="7" t="str">
        <f>"웅진지식하우스"</f>
        <v>웅진지식하우스</v>
      </c>
      <c r="F6" s="7" t="s">
        <v>14</v>
      </c>
    </row>
    <row r="7" spans="1:6" s="5" customFormat="1" x14ac:dyDescent="0.3">
      <c r="A7" s="7" t="str">
        <f>"EG0000060908"</f>
        <v>EG0000060908</v>
      </c>
      <c r="B7" s="7" t="s">
        <v>31</v>
      </c>
      <c r="C7" s="7" t="str">
        <f>"일할 자격 : 게으르고 불안정하며 늙고 의지 없는… '나쁜 노동자'들이 말하는 노동의 자격"</f>
        <v>일할 자격 : 게으르고 불안정하며 늙고 의지 없는… '나쁜 노동자'들이 말하는 노동의 자격</v>
      </c>
      <c r="D7" s="7" t="s">
        <v>32</v>
      </c>
      <c r="E7" s="7" t="s">
        <v>33</v>
      </c>
      <c r="F7" s="7" t="s">
        <v>34</v>
      </c>
    </row>
    <row r="8" spans="1:6" s="5" customFormat="1" x14ac:dyDescent="0.3">
      <c r="A8" s="7" t="str">
        <f>"EG0000060902"</f>
        <v>EG0000060902</v>
      </c>
      <c r="B8" s="7" t="str">
        <f>"331.5412-ㅂ718ㅇ"</f>
        <v>331.5412-ㅂ718ㅇ</v>
      </c>
      <c r="C8" s="7" t="str">
        <f>"인공지능 시대 인간의 조건 : 플랫폼과 알고리즘으로 지배하는 인지자본주의의 현재"</f>
        <v>인공지능 시대 인간의 조건 : 플랫폼과 알고리즘으로 지배하는 인지자본주의의 현재</v>
      </c>
      <c r="D8" s="7" t="s">
        <v>35</v>
      </c>
      <c r="E8" s="7" t="s">
        <v>36</v>
      </c>
      <c r="F8" s="7" t="s">
        <v>37</v>
      </c>
    </row>
    <row r="9" spans="1:6" s="5" customFormat="1" x14ac:dyDescent="0.3">
      <c r="A9" s="7" t="str">
        <f>"EG0000060904"</f>
        <v>EG0000060904</v>
      </c>
      <c r="B9" s="7" t="str">
        <f>"337.2-ㅅ746ㅍ"</f>
        <v>337.2-ㅅ746ㅍ</v>
      </c>
      <c r="C9" s="7" t="str">
        <f>"평등하다는 착각 : 왜 여성의 말에는 권위가 실리지 않는가?"</f>
        <v>평등하다는 착각 : 왜 여성의 말에는 권위가 실리지 않는가?</v>
      </c>
      <c r="D9" s="7" t="str">
        <f>"메리 앤 시그하트 지음 ; 김진주 옮김"</f>
        <v>메리 앤 시그하트 지음 ; 김진주 옮김</v>
      </c>
      <c r="E9" s="7" t="str">
        <f>"Angle Books(앵글북스)"</f>
        <v>Angle Books(앵글북스)</v>
      </c>
      <c r="F9" s="7" t="s">
        <v>38</v>
      </c>
    </row>
    <row r="10" spans="1:6" s="5" customFormat="1" x14ac:dyDescent="0.3">
      <c r="A10" s="7" t="str">
        <f>"EG0000060903"</f>
        <v>EG0000060903</v>
      </c>
      <c r="B10" s="7" t="str">
        <f>"342.04-ㄱ835ㄴ"</f>
        <v>342.04-ㄱ835ㄴ</v>
      </c>
      <c r="C10" s="7" t="str">
        <f>"늙어감을 사랑하게 된 사람들"</f>
        <v>늙어감을 사랑하게 된 사람들</v>
      </c>
      <c r="D10" s="7" t="s">
        <v>39</v>
      </c>
      <c r="E10" s="7" t="s">
        <v>15</v>
      </c>
      <c r="F10" s="7" t="s">
        <v>40</v>
      </c>
    </row>
    <row r="11" spans="1:6" s="5" customFormat="1" x14ac:dyDescent="0.3">
      <c r="A11" s="7" t="str">
        <f>"EG0000060912"</f>
        <v>EG0000060912</v>
      </c>
      <c r="B11" s="7" t="str">
        <f>"598.1-ㅇ842ㅂ"</f>
        <v>598.1-ㅇ842ㅂ</v>
      </c>
      <c r="C11" s="7" t="str">
        <f>"(사춘기 아들의 마음을 잡아주는)부모의 말 공부"</f>
        <v>(사춘기 아들의 마음을 잡아주는)부모의 말 공부</v>
      </c>
      <c r="D11" s="7" t="s">
        <v>41</v>
      </c>
      <c r="E11" s="7" t="s">
        <v>42</v>
      </c>
      <c r="F11" s="7" t="s">
        <v>43</v>
      </c>
    </row>
    <row r="12" spans="1:6" s="5" customFormat="1" x14ac:dyDescent="0.3">
      <c r="A12" s="7" t="str">
        <f>"EG0000060896"</f>
        <v>EG0000060896</v>
      </c>
      <c r="B12" s="7" t="str">
        <f>"660.9-ㅊ172ㅅ"</f>
        <v>660.9-ㅊ172ㅅ</v>
      </c>
      <c r="C12" s="7" t="str">
        <f>"사진의 별자리들 : 발터 벤야민에서 빌렘 플루서까지 사진 담론의 작은 역사"</f>
        <v>사진의 별자리들 : 발터 벤야민에서 빌렘 플루서까지 사진 담론의 작은 역사</v>
      </c>
      <c r="D12" s="7" t="s">
        <v>44</v>
      </c>
      <c r="E12" s="7" t="s">
        <v>45</v>
      </c>
      <c r="F12" s="7" t="s">
        <v>46</v>
      </c>
    </row>
    <row r="13" spans="1:6" s="5" customFormat="1" x14ac:dyDescent="0.3">
      <c r="A13" s="7" t="str">
        <f>"EG0000060906"</f>
        <v>EG0000060906</v>
      </c>
      <c r="B13" s="7" t="s">
        <v>47</v>
      </c>
      <c r="C13" s="7" t="str">
        <f>"진화하는 언어 : 유인원에서 사이보그까지, 언어는 어떻게 창조되고 진화했는가"</f>
        <v>진화하는 언어 : 유인원에서 사이보그까지, 언어는 어떻게 창조되고 진화했는가</v>
      </c>
      <c r="D13" s="7" t="str">
        <f>"모텐 H. 크리스티안센 ; 닉 채터 [공]지음 ; 이혜경 옮김"</f>
        <v>모텐 H. 크리스티안센 ; 닉 채터 [공]지음 ; 이혜경 옮김</v>
      </c>
      <c r="E13" s="7" t="s">
        <v>48</v>
      </c>
      <c r="F13" s="7" t="s">
        <v>49</v>
      </c>
    </row>
    <row r="14" spans="1:6" s="5" customFormat="1" x14ac:dyDescent="0.3">
      <c r="A14" s="7" t="str">
        <f>"EG0000060910"</f>
        <v>EG0000060910</v>
      </c>
      <c r="B14" s="7" t="str">
        <f>"747.5-ㅂ166ㅋ"</f>
        <v>747.5-ㅂ166ㅋ</v>
      </c>
      <c r="C14" s="7" t="str">
        <f>"(하루 5분의 기적)키위엔 영어회화"</f>
        <v>(하루 5분의 기적)키위엔 영어회화</v>
      </c>
      <c r="D14" s="7" t="s">
        <v>50</v>
      </c>
      <c r="E14" s="7" t="s">
        <v>51</v>
      </c>
      <c r="F14" s="7" t="s">
        <v>52</v>
      </c>
    </row>
    <row r="15" spans="1:6" s="5" customFormat="1" x14ac:dyDescent="0.3">
      <c r="A15" s="7" t="str">
        <f>"EG0000060895"</f>
        <v>EG0000060895</v>
      </c>
      <c r="B15" s="7" t="str">
        <f>"811.7-ㅁ986ㅁ-309"</f>
        <v>811.7-ㅁ986ㅁ-309</v>
      </c>
      <c r="C15" s="7" t="str">
        <f>"검은 머리 짐승 사전 : 신이인 시집"</f>
        <v>검은 머리 짐승 사전 : 신이인 시집</v>
      </c>
      <c r="D15" s="7" t="s">
        <v>53</v>
      </c>
      <c r="E15" s="7" t="s">
        <v>54</v>
      </c>
      <c r="F15" s="7" t="s">
        <v>55</v>
      </c>
    </row>
    <row r="16" spans="1:6" s="5" customFormat="1" x14ac:dyDescent="0.3">
      <c r="A16" s="7" t="str">
        <f>"EG0000060898"</f>
        <v>EG0000060898</v>
      </c>
      <c r="B16" s="7" t="str">
        <f>"812.7082-ㅅ936ㅅ-2023"</f>
        <v>812.7082-ㅅ936ㅅ-2023</v>
      </c>
      <c r="C16" s="7" t="str">
        <f>"신춘문예 희곡 당선 작품집. 2023"</f>
        <v>신춘문예 희곡 당선 작품집. 2023</v>
      </c>
      <c r="D16" s="7" t="s">
        <v>56</v>
      </c>
      <c r="E16" s="7" t="s">
        <v>57</v>
      </c>
      <c r="F16" s="7" t="s">
        <v>58</v>
      </c>
    </row>
    <row r="17" spans="1:6" s="5" customFormat="1" x14ac:dyDescent="0.3">
      <c r="A17" s="7" t="str">
        <f>"EG0000060899"</f>
        <v>EG0000060899</v>
      </c>
      <c r="B17" s="7" t="str">
        <f>"813.7-ㅅ772ㅈ-1"</f>
        <v>813.7-ㅅ772ㅈ-1</v>
      </c>
      <c r="C17" s="7" t="str">
        <f>"저승 최후의 날 : 시아란 장편소설. 1"</f>
        <v>저승 최후의 날 : 시아란 장편소설. 1</v>
      </c>
      <c r="D17" s="7" t="s">
        <v>59</v>
      </c>
      <c r="E17" s="7" t="s">
        <v>60</v>
      </c>
      <c r="F17" s="7" t="s">
        <v>61</v>
      </c>
    </row>
    <row r="18" spans="1:6" s="5" customFormat="1" x14ac:dyDescent="0.3">
      <c r="A18" s="7" t="str">
        <f>"EG0000060900"</f>
        <v>EG0000060900</v>
      </c>
      <c r="B18" s="7" t="str">
        <f>"813.7-ㅅ772ㅈ-2"</f>
        <v>813.7-ㅅ772ㅈ-2</v>
      </c>
      <c r="C18" s="7" t="str">
        <f>"저승 최후의 날 : 시아란 장편소설. 2"</f>
        <v>저승 최후의 날 : 시아란 장편소설. 2</v>
      </c>
      <c r="D18" s="7" t="s">
        <v>59</v>
      </c>
      <c r="E18" s="7" t="s">
        <v>60</v>
      </c>
      <c r="F18" s="7" t="s">
        <v>61</v>
      </c>
    </row>
    <row r="19" spans="1:6" s="5" customFormat="1" x14ac:dyDescent="0.3">
      <c r="A19" s="7" t="str">
        <f>"EG0000060914"</f>
        <v>EG0000060914</v>
      </c>
      <c r="B19" s="7" t="str">
        <f>"821.4099-ㅇ638ㅇ"</f>
        <v>821.4099-ㅇ638ㅇ</v>
      </c>
      <c r="C19" s="7" t="str">
        <f>"이백의 시에 나타난 자서전 = An autobiography in Lee Baek's poetry"</f>
        <v>이백의 시에 나타난 자서전 = An autobiography in Lee Baek's poetry</v>
      </c>
      <c r="D19" s="7" t="s">
        <v>62</v>
      </c>
      <c r="E19" s="7" t="s">
        <v>63</v>
      </c>
      <c r="F19" s="7" t="s">
        <v>55</v>
      </c>
    </row>
    <row r="20" spans="1:6" s="5" customFormat="1" x14ac:dyDescent="0.3">
      <c r="A20" s="7" t="str">
        <f>"EG0000060905"</f>
        <v>EG0000060905</v>
      </c>
      <c r="B20" s="7" t="str">
        <f>"833.6-ㅅ756죽"</f>
        <v>833.6-ㅅ756죽</v>
      </c>
      <c r="C20" s="7" t="s">
        <v>64</v>
      </c>
      <c r="D20" s="7" t="str">
        <f>"시마오 도시오 지음 ; 이종은 옮김"</f>
        <v>시마오 도시오 지음 ; 이종은 옮김</v>
      </c>
      <c r="E20" s="7" t="s">
        <v>17</v>
      </c>
      <c r="F20" s="7" t="s">
        <v>65</v>
      </c>
    </row>
    <row r="21" spans="1:6" s="5" customFormat="1" x14ac:dyDescent="0.3">
      <c r="A21" s="7" t="str">
        <f>"EG0000060907"</f>
        <v>EG0000060907</v>
      </c>
      <c r="B21" s="7" t="s">
        <v>66</v>
      </c>
      <c r="C21" s="7" t="str">
        <f>"패스토럴리아 : 조지 손더스 소설"</f>
        <v>패스토럴리아 : 조지 손더스 소설</v>
      </c>
      <c r="D21" s="7" t="str">
        <f>"조지 손더스 지음 ; 정영목 옮김"</f>
        <v>조지 손더스 지음 ; 정영목 옮김</v>
      </c>
      <c r="E21" s="7" t="s">
        <v>18</v>
      </c>
      <c r="F21" s="7" t="s">
        <v>49</v>
      </c>
    </row>
    <row r="22" spans="1:6" s="5" customFormat="1" x14ac:dyDescent="0.3">
      <c r="A22" s="7" t="str">
        <f>"EG0000060897"</f>
        <v>EG0000060897</v>
      </c>
      <c r="B22" s="7" t="s">
        <v>67</v>
      </c>
      <c r="C22" s="7" t="str">
        <f>"개 산책도 시켜드립니다"</f>
        <v>개 산책도 시켜드립니다</v>
      </c>
      <c r="D22" s="7" t="str">
        <f>"로버트 A. 하인라인 지음 ; 고호관 [외]옮김"</f>
        <v>로버트 A. 하인라인 지음 ; 고호관 [외]옮김</v>
      </c>
      <c r="E22" s="7" t="s">
        <v>22</v>
      </c>
      <c r="F22" s="7" t="s">
        <v>68</v>
      </c>
    </row>
    <row r="23" spans="1:6" s="5" customFormat="1" x14ac:dyDescent="0.3">
      <c r="A23" s="7" t="str">
        <f>"EG0000060901"</f>
        <v>EG0000060901</v>
      </c>
      <c r="B23" s="7" t="str">
        <f>"큰글자 813.7-ㄱ989ㅂ"</f>
        <v>큰글자 813.7-ㄱ989ㅂ</v>
      </c>
      <c r="C23" s="7" t="str">
        <f>"불편한 편의점 [큰글자책]"</f>
        <v>불편한 편의점 [큰글자책]</v>
      </c>
      <c r="D23" s="7" t="s">
        <v>69</v>
      </c>
      <c r="E23" s="7" t="s">
        <v>70</v>
      </c>
      <c r="F23" s="7" t="s">
        <v>71</v>
      </c>
    </row>
    <row r="24" spans="1:6" s="4" customFormat="1" ht="48" customHeight="1" x14ac:dyDescent="0.3">
      <c r="A24" s="11" t="s">
        <v>26</v>
      </c>
      <c r="B24" s="12"/>
      <c r="C24" s="12"/>
      <c r="D24" s="12"/>
      <c r="E24" s="12"/>
      <c r="F24" s="13"/>
    </row>
    <row r="25" spans="1:6" s="2" customFormat="1" ht="22.5" customHeight="1" x14ac:dyDescent="0.3">
      <c r="A25" s="3" t="s">
        <v>0</v>
      </c>
      <c r="B25" s="3" t="s">
        <v>1</v>
      </c>
      <c r="C25" s="3" t="s">
        <v>2</v>
      </c>
      <c r="D25" s="3" t="s">
        <v>4</v>
      </c>
      <c r="E25" s="3" t="s">
        <v>3</v>
      </c>
      <c r="F25" s="3" t="s">
        <v>10</v>
      </c>
    </row>
    <row r="26" spans="1:6" s="4" customFormat="1" x14ac:dyDescent="0.3">
      <c r="A26" s="6" t="s">
        <v>72</v>
      </c>
      <c r="B26" s="6" t="s">
        <v>73</v>
      </c>
      <c r="C26" s="6" t="s">
        <v>74</v>
      </c>
      <c r="D26" s="6" t="s">
        <v>75</v>
      </c>
      <c r="E26" s="6" t="s">
        <v>76</v>
      </c>
      <c r="F26" s="6" t="s">
        <v>7</v>
      </c>
    </row>
    <row r="27" spans="1:6" s="4" customFormat="1" x14ac:dyDescent="0.3">
      <c r="A27" s="6" t="s">
        <v>77</v>
      </c>
      <c r="B27" s="6" t="s">
        <v>78</v>
      </c>
      <c r="C27" s="6" t="s">
        <v>79</v>
      </c>
      <c r="D27" s="6" t="s">
        <v>80</v>
      </c>
      <c r="E27" s="6" t="s">
        <v>81</v>
      </c>
      <c r="F27" s="6" t="s">
        <v>7</v>
      </c>
    </row>
    <row r="28" spans="1:6" s="4" customFormat="1" x14ac:dyDescent="0.3">
      <c r="A28" s="6" t="s">
        <v>82</v>
      </c>
      <c r="B28" s="6" t="s">
        <v>83</v>
      </c>
      <c r="C28" s="6" t="s">
        <v>84</v>
      </c>
      <c r="D28" s="6" t="s">
        <v>85</v>
      </c>
      <c r="E28" s="6" t="s">
        <v>81</v>
      </c>
      <c r="F28" s="6" t="s">
        <v>7</v>
      </c>
    </row>
    <row r="29" spans="1:6" s="4" customFormat="1" x14ac:dyDescent="0.3">
      <c r="A29" s="6" t="s">
        <v>86</v>
      </c>
      <c r="B29" s="6" t="s">
        <v>87</v>
      </c>
      <c r="C29" s="6" t="s">
        <v>316</v>
      </c>
      <c r="D29" s="6" t="s">
        <v>88</v>
      </c>
      <c r="E29" s="6" t="s">
        <v>89</v>
      </c>
      <c r="F29" s="6" t="s">
        <v>7</v>
      </c>
    </row>
    <row r="30" spans="1:6" s="4" customFormat="1" x14ac:dyDescent="0.3">
      <c r="A30" s="6" t="s">
        <v>90</v>
      </c>
      <c r="B30" s="6" t="s">
        <v>91</v>
      </c>
      <c r="C30" s="6" t="s">
        <v>92</v>
      </c>
      <c r="D30" s="6" t="s">
        <v>93</v>
      </c>
      <c r="E30" s="6" t="s">
        <v>11</v>
      </c>
      <c r="F30" s="6" t="s">
        <v>21</v>
      </c>
    </row>
    <row r="31" spans="1:6" s="4" customFormat="1" x14ac:dyDescent="0.3">
      <c r="A31" s="6" t="s">
        <v>94</v>
      </c>
      <c r="B31" s="6" t="s">
        <v>95</v>
      </c>
      <c r="C31" s="6" t="s">
        <v>96</v>
      </c>
      <c r="D31" s="6" t="s">
        <v>97</v>
      </c>
      <c r="E31" s="6" t="s">
        <v>98</v>
      </c>
      <c r="F31" s="6" t="s">
        <v>21</v>
      </c>
    </row>
    <row r="32" spans="1:6" s="4" customFormat="1" x14ac:dyDescent="0.3">
      <c r="A32" s="6" t="s">
        <v>99</v>
      </c>
      <c r="B32" s="6" t="s">
        <v>100</v>
      </c>
      <c r="C32" s="6" t="s">
        <v>101</v>
      </c>
      <c r="D32" s="6" t="s">
        <v>97</v>
      </c>
      <c r="E32" s="6" t="s">
        <v>98</v>
      </c>
      <c r="F32" s="6" t="s">
        <v>21</v>
      </c>
    </row>
    <row r="33" spans="1:6" x14ac:dyDescent="0.3">
      <c r="A33" s="6" t="s">
        <v>102</v>
      </c>
      <c r="B33" s="6" t="s">
        <v>103</v>
      </c>
      <c r="C33" s="6" t="s">
        <v>104</v>
      </c>
      <c r="D33" s="6" t="s">
        <v>97</v>
      </c>
      <c r="E33" s="6" t="s">
        <v>98</v>
      </c>
      <c r="F33" s="6" t="s">
        <v>21</v>
      </c>
    </row>
    <row r="34" spans="1:6" x14ac:dyDescent="0.3">
      <c r="A34" s="6" t="s">
        <v>105</v>
      </c>
      <c r="B34" s="6" t="s">
        <v>106</v>
      </c>
      <c r="C34" s="6" t="s">
        <v>107</v>
      </c>
      <c r="D34" s="6" t="s">
        <v>108</v>
      </c>
      <c r="E34" s="6" t="s">
        <v>109</v>
      </c>
      <c r="F34" s="6" t="s">
        <v>21</v>
      </c>
    </row>
    <row r="35" spans="1:6" x14ac:dyDescent="0.3">
      <c r="A35" s="6" t="s">
        <v>110</v>
      </c>
      <c r="B35" s="6" t="s">
        <v>111</v>
      </c>
      <c r="C35" s="6" t="s">
        <v>112</v>
      </c>
      <c r="D35" s="6" t="s">
        <v>113</v>
      </c>
      <c r="E35" s="6" t="s">
        <v>20</v>
      </c>
      <c r="F35" s="6" t="s">
        <v>21</v>
      </c>
    </row>
    <row r="36" spans="1:6" x14ac:dyDescent="0.3">
      <c r="A36" s="6" t="s">
        <v>114</v>
      </c>
      <c r="B36" s="6" t="s">
        <v>115</v>
      </c>
      <c r="C36" s="6" t="s">
        <v>116</v>
      </c>
      <c r="D36" s="6" t="s">
        <v>117</v>
      </c>
      <c r="E36" s="6" t="s">
        <v>118</v>
      </c>
      <c r="F36" s="6" t="s">
        <v>21</v>
      </c>
    </row>
    <row r="37" spans="1:6" x14ac:dyDescent="0.3">
      <c r="A37" s="6" t="s">
        <v>119</v>
      </c>
      <c r="B37" s="6" t="s">
        <v>120</v>
      </c>
      <c r="C37" s="6" t="s">
        <v>121</v>
      </c>
      <c r="D37" s="6" t="s">
        <v>122</v>
      </c>
      <c r="E37" s="6" t="s">
        <v>123</v>
      </c>
      <c r="F37" s="6" t="s">
        <v>21</v>
      </c>
    </row>
    <row r="38" spans="1:6" x14ac:dyDescent="0.3">
      <c r="A38" s="6" t="s">
        <v>124</v>
      </c>
      <c r="B38" s="6" t="s">
        <v>125</v>
      </c>
      <c r="C38" s="6" t="s">
        <v>126</v>
      </c>
      <c r="D38" s="6" t="s">
        <v>122</v>
      </c>
      <c r="E38" s="6" t="s">
        <v>19</v>
      </c>
      <c r="F38" s="6" t="s">
        <v>21</v>
      </c>
    </row>
    <row r="39" spans="1:6" x14ac:dyDescent="0.3">
      <c r="A39" s="6" t="s">
        <v>127</v>
      </c>
      <c r="B39" s="6" t="s">
        <v>128</v>
      </c>
      <c r="C39" s="6" t="s">
        <v>129</v>
      </c>
      <c r="D39" s="6" t="s">
        <v>130</v>
      </c>
      <c r="E39" s="6" t="s">
        <v>131</v>
      </c>
      <c r="F39" s="6" t="s">
        <v>21</v>
      </c>
    </row>
    <row r="40" spans="1:6" x14ac:dyDescent="0.3">
      <c r="A40" s="6" t="s">
        <v>132</v>
      </c>
      <c r="B40" s="6" t="s">
        <v>133</v>
      </c>
      <c r="C40" s="6" t="s">
        <v>134</v>
      </c>
      <c r="D40" s="6" t="s">
        <v>135</v>
      </c>
      <c r="E40" s="6" t="s">
        <v>54</v>
      </c>
      <c r="F40" s="6" t="s">
        <v>21</v>
      </c>
    </row>
    <row r="41" spans="1:6" x14ac:dyDescent="0.3">
      <c r="A41" s="6" t="s">
        <v>136</v>
      </c>
      <c r="B41" s="6" t="s">
        <v>137</v>
      </c>
      <c r="C41" s="6" t="s">
        <v>138</v>
      </c>
      <c r="D41" s="6" t="s">
        <v>139</v>
      </c>
      <c r="E41" s="6" t="s">
        <v>140</v>
      </c>
      <c r="F41" s="6" t="s">
        <v>21</v>
      </c>
    </row>
    <row r="42" spans="1:6" x14ac:dyDescent="0.3">
      <c r="A42" s="6" t="s">
        <v>141</v>
      </c>
      <c r="B42" s="6" t="s">
        <v>142</v>
      </c>
      <c r="C42" s="6" t="s">
        <v>143</v>
      </c>
      <c r="D42" s="6" t="s">
        <v>144</v>
      </c>
      <c r="E42" s="6" t="s">
        <v>145</v>
      </c>
      <c r="F42" s="6" t="s">
        <v>21</v>
      </c>
    </row>
    <row r="43" spans="1:6" x14ac:dyDescent="0.3">
      <c r="A43" s="6" t="s">
        <v>146</v>
      </c>
      <c r="B43" s="6" t="s">
        <v>147</v>
      </c>
      <c r="C43" s="6" t="s">
        <v>148</v>
      </c>
      <c r="D43" s="6" t="s">
        <v>149</v>
      </c>
      <c r="E43" s="6" t="s">
        <v>150</v>
      </c>
      <c r="F43" s="6" t="s">
        <v>8</v>
      </c>
    </row>
    <row r="44" spans="1:6" x14ac:dyDescent="0.3">
      <c r="A44" s="6" t="s">
        <v>151</v>
      </c>
      <c r="B44" s="6" t="s">
        <v>152</v>
      </c>
      <c r="C44" s="6" t="s">
        <v>153</v>
      </c>
      <c r="D44" s="6" t="s">
        <v>154</v>
      </c>
      <c r="E44" s="6" t="s">
        <v>155</v>
      </c>
      <c r="F44" s="6" t="s">
        <v>13</v>
      </c>
    </row>
    <row r="45" spans="1:6" x14ac:dyDescent="0.3">
      <c r="A45" s="6" t="s">
        <v>156</v>
      </c>
      <c r="B45" s="6" t="s">
        <v>157</v>
      </c>
      <c r="C45" s="6" t="s">
        <v>158</v>
      </c>
      <c r="D45" s="6" t="s">
        <v>154</v>
      </c>
      <c r="E45" s="6" t="s">
        <v>155</v>
      </c>
      <c r="F45" s="6" t="s">
        <v>13</v>
      </c>
    </row>
    <row r="46" spans="1:6" x14ac:dyDescent="0.3">
      <c r="A46" s="6" t="s">
        <v>159</v>
      </c>
      <c r="B46" s="6" t="s">
        <v>160</v>
      </c>
      <c r="C46" s="6" t="s">
        <v>161</v>
      </c>
      <c r="D46" s="6" t="s">
        <v>162</v>
      </c>
      <c r="E46" s="6" t="s">
        <v>163</v>
      </c>
      <c r="F46" s="6" t="s">
        <v>13</v>
      </c>
    </row>
    <row r="47" spans="1:6" x14ac:dyDescent="0.3">
      <c r="A47" s="6" t="s">
        <v>164</v>
      </c>
      <c r="B47" s="6" t="s">
        <v>165</v>
      </c>
      <c r="C47" s="6" t="s">
        <v>166</v>
      </c>
      <c r="D47" s="6" t="s">
        <v>167</v>
      </c>
      <c r="E47" s="6" t="s">
        <v>155</v>
      </c>
      <c r="F47" s="6" t="s">
        <v>13</v>
      </c>
    </row>
    <row r="48" spans="1:6" x14ac:dyDescent="0.3">
      <c r="A48" s="6" t="s">
        <v>168</v>
      </c>
      <c r="B48" s="6" t="s">
        <v>169</v>
      </c>
      <c r="C48" s="6" t="s">
        <v>170</v>
      </c>
      <c r="D48" s="6" t="s">
        <v>167</v>
      </c>
      <c r="E48" s="6" t="s">
        <v>155</v>
      </c>
      <c r="F48" s="6" t="s">
        <v>13</v>
      </c>
    </row>
    <row r="49" spans="1:6" x14ac:dyDescent="0.3">
      <c r="A49" s="6" t="s">
        <v>171</v>
      </c>
      <c r="B49" s="6" t="s">
        <v>172</v>
      </c>
      <c r="C49" s="6" t="s">
        <v>173</v>
      </c>
      <c r="D49" s="6" t="s">
        <v>167</v>
      </c>
      <c r="E49" s="6" t="s">
        <v>155</v>
      </c>
      <c r="F49" s="6" t="s">
        <v>13</v>
      </c>
    </row>
    <row r="50" spans="1:6" x14ac:dyDescent="0.3">
      <c r="A50" s="6" t="s">
        <v>174</v>
      </c>
      <c r="B50" s="6" t="s">
        <v>175</v>
      </c>
      <c r="C50" s="6" t="s">
        <v>176</v>
      </c>
      <c r="D50" s="6" t="s">
        <v>167</v>
      </c>
      <c r="E50" s="6" t="s">
        <v>155</v>
      </c>
      <c r="F50" s="6" t="s">
        <v>13</v>
      </c>
    </row>
    <row r="51" spans="1:6" x14ac:dyDescent="0.3">
      <c r="A51" s="6" t="s">
        <v>177</v>
      </c>
      <c r="B51" s="6" t="s">
        <v>178</v>
      </c>
      <c r="C51" s="6" t="s">
        <v>179</v>
      </c>
      <c r="D51" s="6" t="s">
        <v>180</v>
      </c>
      <c r="E51" s="6" t="s">
        <v>163</v>
      </c>
      <c r="F51" s="6" t="s">
        <v>13</v>
      </c>
    </row>
    <row r="52" spans="1:6" x14ac:dyDescent="0.3">
      <c r="A52" s="6" t="s">
        <v>181</v>
      </c>
      <c r="B52" s="6" t="s">
        <v>182</v>
      </c>
      <c r="C52" s="6" t="s">
        <v>183</v>
      </c>
      <c r="D52" s="6" t="s">
        <v>184</v>
      </c>
      <c r="E52" s="6" t="s">
        <v>163</v>
      </c>
      <c r="F52" s="6" t="s">
        <v>13</v>
      </c>
    </row>
    <row r="53" spans="1:6" x14ac:dyDescent="0.3">
      <c r="A53" s="6" t="s">
        <v>185</v>
      </c>
      <c r="B53" s="6" t="s">
        <v>186</v>
      </c>
      <c r="C53" s="6" t="s">
        <v>187</v>
      </c>
      <c r="D53" s="6" t="s">
        <v>188</v>
      </c>
      <c r="E53" s="6" t="s">
        <v>155</v>
      </c>
      <c r="F53" s="6" t="s">
        <v>13</v>
      </c>
    </row>
    <row r="54" spans="1:6" x14ac:dyDescent="0.3">
      <c r="A54" s="6" t="s">
        <v>189</v>
      </c>
      <c r="B54" s="6" t="s">
        <v>190</v>
      </c>
      <c r="C54" s="6" t="s">
        <v>317</v>
      </c>
      <c r="D54" s="6" t="s">
        <v>191</v>
      </c>
      <c r="E54" s="6" t="s">
        <v>192</v>
      </c>
      <c r="F54" s="6" t="s">
        <v>6</v>
      </c>
    </row>
    <row r="55" spans="1:6" x14ac:dyDescent="0.3">
      <c r="A55" s="6" t="s">
        <v>193</v>
      </c>
      <c r="B55" s="6" t="s">
        <v>194</v>
      </c>
      <c r="C55" s="6" t="s">
        <v>195</v>
      </c>
      <c r="D55" s="6" t="s">
        <v>196</v>
      </c>
      <c r="E55" s="6" t="s">
        <v>197</v>
      </c>
      <c r="F55" s="6" t="s">
        <v>6</v>
      </c>
    </row>
    <row r="56" spans="1:6" x14ac:dyDescent="0.3">
      <c r="A56" s="6" t="s">
        <v>198</v>
      </c>
      <c r="B56" s="6" t="s">
        <v>199</v>
      </c>
      <c r="C56" s="6" t="s">
        <v>200</v>
      </c>
      <c r="D56" s="6" t="s">
        <v>201</v>
      </c>
      <c r="E56" s="6" t="s">
        <v>202</v>
      </c>
      <c r="F56" s="6" t="s">
        <v>6</v>
      </c>
    </row>
    <row r="57" spans="1:6" x14ac:dyDescent="0.3">
      <c r="A57" s="6" t="s">
        <v>203</v>
      </c>
      <c r="B57" s="6" t="s">
        <v>204</v>
      </c>
      <c r="C57" s="6" t="s">
        <v>205</v>
      </c>
      <c r="D57" s="6" t="s">
        <v>206</v>
      </c>
      <c r="E57" s="6" t="s">
        <v>207</v>
      </c>
      <c r="F57" s="6" t="s">
        <v>6</v>
      </c>
    </row>
    <row r="58" spans="1:6" x14ac:dyDescent="0.3">
      <c r="A58" s="6" t="s">
        <v>208</v>
      </c>
      <c r="B58" s="6" t="s">
        <v>209</v>
      </c>
      <c r="C58" s="6" t="s">
        <v>210</v>
      </c>
      <c r="D58" s="6" t="s">
        <v>211</v>
      </c>
      <c r="E58" s="6" t="s">
        <v>212</v>
      </c>
      <c r="F58" s="6" t="s">
        <v>6</v>
      </c>
    </row>
    <row r="59" spans="1:6" x14ac:dyDescent="0.3">
      <c r="A59" s="6" t="s">
        <v>213</v>
      </c>
      <c r="B59" s="6" t="s">
        <v>214</v>
      </c>
      <c r="C59" s="6" t="s">
        <v>215</v>
      </c>
      <c r="D59" s="6" t="s">
        <v>216</v>
      </c>
      <c r="E59" s="6" t="s">
        <v>12</v>
      </c>
      <c r="F59" s="6" t="s">
        <v>6</v>
      </c>
    </row>
    <row r="60" spans="1:6" x14ac:dyDescent="0.3">
      <c r="A60" s="6" t="s">
        <v>217</v>
      </c>
      <c r="B60" s="6" t="s">
        <v>218</v>
      </c>
      <c r="C60" s="6" t="s">
        <v>219</v>
      </c>
      <c r="D60" s="6" t="s">
        <v>220</v>
      </c>
      <c r="E60" s="6" t="s">
        <v>11</v>
      </c>
      <c r="F60" s="6" t="s">
        <v>6</v>
      </c>
    </row>
    <row r="61" spans="1:6" x14ac:dyDescent="0.3">
      <c r="A61" s="6" t="s">
        <v>221</v>
      </c>
      <c r="B61" s="6" t="s">
        <v>222</v>
      </c>
      <c r="C61" s="6" t="s">
        <v>223</v>
      </c>
      <c r="D61" s="6" t="s">
        <v>224</v>
      </c>
      <c r="E61" s="6" t="s">
        <v>11</v>
      </c>
      <c r="F61" s="6" t="s">
        <v>6</v>
      </c>
    </row>
    <row r="62" spans="1:6" x14ac:dyDescent="0.3">
      <c r="A62" s="6" t="s">
        <v>225</v>
      </c>
      <c r="B62" s="6" t="s">
        <v>226</v>
      </c>
      <c r="C62" s="6" t="s">
        <v>227</v>
      </c>
      <c r="D62" s="6" t="s">
        <v>228</v>
      </c>
      <c r="E62" s="6" t="s">
        <v>202</v>
      </c>
      <c r="F62" s="6" t="s">
        <v>6</v>
      </c>
    </row>
    <row r="63" spans="1:6" x14ac:dyDescent="0.3">
      <c r="A63" s="6" t="s">
        <v>229</v>
      </c>
      <c r="B63" s="6" t="s">
        <v>230</v>
      </c>
      <c r="C63" s="6" t="s">
        <v>231</v>
      </c>
      <c r="D63" s="6" t="s">
        <v>232</v>
      </c>
      <c r="E63" s="6" t="s">
        <v>233</v>
      </c>
      <c r="F63" s="6" t="s">
        <v>6</v>
      </c>
    </row>
    <row r="64" spans="1:6" x14ac:dyDescent="0.3">
      <c r="A64" s="6" t="s">
        <v>234</v>
      </c>
      <c r="B64" s="6" t="s">
        <v>235</v>
      </c>
      <c r="C64" s="6" t="s">
        <v>236</v>
      </c>
      <c r="D64" s="6" t="s">
        <v>237</v>
      </c>
      <c r="E64" s="6" t="s">
        <v>11</v>
      </c>
      <c r="F64" s="6" t="s">
        <v>6</v>
      </c>
    </row>
    <row r="65" spans="1:6" x14ac:dyDescent="0.3">
      <c r="A65" s="6" t="s">
        <v>238</v>
      </c>
      <c r="B65" s="6" t="s">
        <v>239</v>
      </c>
      <c r="C65" s="6" t="s">
        <v>240</v>
      </c>
      <c r="D65" s="6" t="s">
        <v>241</v>
      </c>
      <c r="E65" s="6" t="s">
        <v>242</v>
      </c>
      <c r="F65" s="6" t="s">
        <v>6</v>
      </c>
    </row>
    <row r="66" spans="1:6" x14ac:dyDescent="0.3">
      <c r="A66" s="6" t="s">
        <v>243</v>
      </c>
      <c r="B66" s="6" t="s">
        <v>244</v>
      </c>
      <c r="C66" s="6" t="s">
        <v>245</v>
      </c>
      <c r="D66" s="6" t="s">
        <v>246</v>
      </c>
      <c r="E66" s="6" t="s">
        <v>247</v>
      </c>
      <c r="F66" s="6" t="s">
        <v>6</v>
      </c>
    </row>
    <row r="67" spans="1:6" x14ac:dyDescent="0.3">
      <c r="A67" s="6" t="s">
        <v>248</v>
      </c>
      <c r="B67" s="6" t="s">
        <v>249</v>
      </c>
      <c r="C67" s="6" t="s">
        <v>250</v>
      </c>
      <c r="D67" s="6" t="s">
        <v>246</v>
      </c>
      <c r="E67" s="6" t="s">
        <v>247</v>
      </c>
      <c r="F67" s="6" t="s">
        <v>6</v>
      </c>
    </row>
    <row r="68" spans="1:6" x14ac:dyDescent="0.3">
      <c r="A68" s="6" t="s">
        <v>251</v>
      </c>
      <c r="B68" s="6" t="s">
        <v>252</v>
      </c>
      <c r="C68" s="6" t="s">
        <v>253</v>
      </c>
      <c r="D68" s="6" t="s">
        <v>246</v>
      </c>
      <c r="E68" s="6" t="s">
        <v>247</v>
      </c>
      <c r="F68" s="6" t="s">
        <v>6</v>
      </c>
    </row>
    <row r="69" spans="1:6" x14ac:dyDescent="0.3">
      <c r="A69" s="6" t="s">
        <v>254</v>
      </c>
      <c r="B69" s="6" t="s">
        <v>255</v>
      </c>
      <c r="C69" s="6" t="s">
        <v>256</v>
      </c>
      <c r="D69" s="6" t="s">
        <v>246</v>
      </c>
      <c r="E69" s="6" t="s">
        <v>247</v>
      </c>
      <c r="F69" s="6" t="s">
        <v>6</v>
      </c>
    </row>
    <row r="70" spans="1:6" x14ac:dyDescent="0.3">
      <c r="A70" s="6" t="s">
        <v>257</v>
      </c>
      <c r="B70" s="6" t="s">
        <v>258</v>
      </c>
      <c r="C70" s="6" t="s">
        <v>259</v>
      </c>
      <c r="D70" s="6" t="s">
        <v>246</v>
      </c>
      <c r="E70" s="6" t="s">
        <v>247</v>
      </c>
      <c r="F70" s="6" t="s">
        <v>6</v>
      </c>
    </row>
    <row r="71" spans="1:6" x14ac:dyDescent="0.3">
      <c r="A71" s="6" t="s">
        <v>260</v>
      </c>
      <c r="B71" s="6" t="s">
        <v>261</v>
      </c>
      <c r="C71" s="6" t="s">
        <v>262</v>
      </c>
      <c r="D71" s="6" t="s">
        <v>263</v>
      </c>
      <c r="E71" s="6" t="s">
        <v>212</v>
      </c>
      <c r="F71" s="6" t="s">
        <v>6</v>
      </c>
    </row>
    <row r="72" spans="1:6" x14ac:dyDescent="0.3">
      <c r="A72" s="6" t="s">
        <v>264</v>
      </c>
      <c r="B72" s="6" t="s">
        <v>265</v>
      </c>
      <c r="C72" s="6" t="s">
        <v>266</v>
      </c>
      <c r="D72" s="6" t="s">
        <v>263</v>
      </c>
      <c r="E72" s="6" t="s">
        <v>212</v>
      </c>
      <c r="F72" s="6" t="s">
        <v>6</v>
      </c>
    </row>
    <row r="73" spans="1:6" x14ac:dyDescent="0.3">
      <c r="A73" s="6" t="s">
        <v>267</v>
      </c>
      <c r="B73" s="6" t="s">
        <v>268</v>
      </c>
      <c r="C73" s="6" t="s">
        <v>269</v>
      </c>
      <c r="D73" s="6" t="s">
        <v>263</v>
      </c>
      <c r="E73" s="6" t="s">
        <v>212</v>
      </c>
      <c r="F73" s="6" t="s">
        <v>6</v>
      </c>
    </row>
    <row r="74" spans="1:6" x14ac:dyDescent="0.3">
      <c r="A74" s="6" t="s">
        <v>270</v>
      </c>
      <c r="B74" s="6" t="s">
        <v>271</v>
      </c>
      <c r="C74" s="6" t="s">
        <v>272</v>
      </c>
      <c r="D74" s="6" t="s">
        <v>273</v>
      </c>
      <c r="E74" s="6" t="s">
        <v>274</v>
      </c>
      <c r="F74" s="6" t="s">
        <v>6</v>
      </c>
    </row>
    <row r="75" spans="1:6" x14ac:dyDescent="0.3">
      <c r="A75" s="6" t="s">
        <v>275</v>
      </c>
      <c r="B75" s="6" t="s">
        <v>276</v>
      </c>
      <c r="C75" s="6" t="s">
        <v>277</v>
      </c>
      <c r="D75" s="6" t="s">
        <v>278</v>
      </c>
      <c r="E75" s="6" t="s">
        <v>279</v>
      </c>
      <c r="F75" s="6" t="s">
        <v>9</v>
      </c>
    </row>
    <row r="76" spans="1:6" x14ac:dyDescent="0.3">
      <c r="A76" s="6" t="s">
        <v>280</v>
      </c>
      <c r="B76" s="6" t="s">
        <v>281</v>
      </c>
      <c r="C76" s="6" t="s">
        <v>282</v>
      </c>
      <c r="D76" s="6" t="s">
        <v>283</v>
      </c>
      <c r="E76" s="6" t="s">
        <v>284</v>
      </c>
      <c r="F76" s="6" t="s">
        <v>9</v>
      </c>
    </row>
    <row r="77" spans="1:6" x14ac:dyDescent="0.3">
      <c r="A77" s="6" t="s">
        <v>285</v>
      </c>
      <c r="B77" s="6" t="s">
        <v>286</v>
      </c>
      <c r="C77" s="6" t="s">
        <v>287</v>
      </c>
      <c r="D77" s="6" t="s">
        <v>288</v>
      </c>
      <c r="E77" s="6" t="s">
        <v>289</v>
      </c>
      <c r="F77" s="6" t="s">
        <v>9</v>
      </c>
    </row>
    <row r="78" spans="1:6" x14ac:dyDescent="0.3">
      <c r="A78" s="6" t="s">
        <v>290</v>
      </c>
      <c r="B78" s="6" t="s">
        <v>291</v>
      </c>
      <c r="C78" s="6" t="s">
        <v>292</v>
      </c>
      <c r="D78" s="6" t="s">
        <v>293</v>
      </c>
      <c r="E78" s="6" t="s">
        <v>294</v>
      </c>
      <c r="F78" s="6" t="s">
        <v>9</v>
      </c>
    </row>
    <row r="79" spans="1:6" x14ac:dyDescent="0.3">
      <c r="A79" s="6" t="s">
        <v>295</v>
      </c>
      <c r="B79" s="6" t="s">
        <v>296</v>
      </c>
      <c r="C79" s="6" t="s">
        <v>297</v>
      </c>
      <c r="D79" s="6" t="s">
        <v>298</v>
      </c>
      <c r="E79" s="6" t="s">
        <v>299</v>
      </c>
      <c r="F79" s="6" t="s">
        <v>9</v>
      </c>
    </row>
    <row r="80" spans="1:6" x14ac:dyDescent="0.3">
      <c r="A80" s="6" t="s">
        <v>300</v>
      </c>
      <c r="B80" s="6" t="s">
        <v>301</v>
      </c>
      <c r="C80" s="6" t="s">
        <v>302</v>
      </c>
      <c r="D80" s="6" t="s">
        <v>303</v>
      </c>
      <c r="E80" s="6" t="s">
        <v>304</v>
      </c>
      <c r="F80" s="6" t="s">
        <v>9</v>
      </c>
    </row>
    <row r="81" spans="1:6" x14ac:dyDescent="0.3">
      <c r="A81" s="6" t="s">
        <v>305</v>
      </c>
      <c r="B81" s="6" t="s">
        <v>306</v>
      </c>
      <c r="C81" s="6" t="s">
        <v>307</v>
      </c>
      <c r="D81" s="6" t="s">
        <v>318</v>
      </c>
      <c r="E81" s="6" t="s">
        <v>294</v>
      </c>
      <c r="F81" s="6" t="s">
        <v>9</v>
      </c>
    </row>
    <row r="82" spans="1:6" x14ac:dyDescent="0.3">
      <c r="A82" s="6" t="s">
        <v>308</v>
      </c>
      <c r="B82" s="6" t="s">
        <v>309</v>
      </c>
      <c r="C82" s="6" t="s">
        <v>310</v>
      </c>
      <c r="D82" s="6" t="s">
        <v>311</v>
      </c>
      <c r="E82" s="6" t="s">
        <v>312</v>
      </c>
      <c r="F82" s="6" t="s">
        <v>9</v>
      </c>
    </row>
    <row r="83" spans="1:6" x14ac:dyDescent="0.3">
      <c r="A83" s="6" t="s">
        <v>313</v>
      </c>
      <c r="B83" s="6" t="s">
        <v>314</v>
      </c>
      <c r="C83" s="6" t="s">
        <v>315</v>
      </c>
      <c r="D83" s="6" t="s">
        <v>69</v>
      </c>
      <c r="E83" s="6" t="s">
        <v>70</v>
      </c>
      <c r="F83" s="6" t="s">
        <v>7</v>
      </c>
    </row>
  </sheetData>
  <mergeCells count="3">
    <mergeCell ref="A2:F2"/>
    <mergeCell ref="A24:F24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2023-05-09T06:56:33Z</dcterms:modified>
</cp:coreProperties>
</file>